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emgenomics2.sharepoint.com/sites/CoordinationUS-FR/Documents partages/5- Product Documentation/"/>
    </mc:Choice>
  </mc:AlternateContent>
  <xr:revisionPtr revIDLastSave="74" documentId="8_{3C749682-12F3-469F-9A26-7E25CAD705C2}" xr6:coauthVersionLast="47" xr6:coauthVersionMax="47" xr10:uidLastSave="{7B9A9D0E-5F0F-43A2-80B8-E60ED38FCDDC}"/>
  <bookViews>
    <workbookView xWindow="57480" yWindow="-120" windowWidth="29040" windowHeight="15720" xr2:uid="{00000000-000D-0000-FFFF-FFFF00000000}"/>
  </bookViews>
  <sheets>
    <sheet name="Sample release form" sheetId="1" r:id="rId1"/>
    <sheet name="Sequencing information" sheetId="7" r:id="rId2"/>
  </sheets>
  <externalReferences>
    <externalReference r:id="rId3"/>
  </externalReferences>
  <definedNames>
    <definedName name="_xlnm._FilterDatabase" localSheetId="0" hidden="1">'Sample release form'!$A$14:$J$14</definedName>
    <definedName name="Format">#REF!</definedName>
    <definedName name="Gender">#REF!</definedName>
    <definedName name="MBD_Sequencing">#REF!</definedName>
    <definedName name="PacBio_Isoform_Sequencing">'[1]Sheet 1'!#REF!</definedName>
    <definedName name="_xlnm.Print_Area" localSheetId="0">'Sample release form'!$A$1:$J$34</definedName>
    <definedName name="Sample">#REF!</definedName>
    <definedName name="Test">#REF!</definedName>
    <definedName name="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8" i="7" l="1"/>
  <c r="N57" i="7"/>
  <c r="N56" i="7"/>
  <c r="N55" i="7"/>
  <c r="N54" i="7"/>
  <c r="N53" i="7"/>
  <c r="N52" i="7"/>
  <c r="N51" i="7"/>
  <c r="N50" i="7"/>
  <c r="N49" i="7"/>
  <c r="N48" i="7"/>
  <c r="N47" i="7"/>
  <c r="N46" i="7"/>
  <c r="N45" i="7"/>
  <c r="N43" i="7"/>
  <c r="N42" i="7"/>
  <c r="N38" i="7"/>
  <c r="N37" i="7"/>
  <c r="N36" i="7"/>
  <c r="M32" i="7"/>
  <c r="M33" i="7"/>
  <c r="M37" i="7"/>
  <c r="M38" i="7"/>
  <c r="M41" i="7"/>
  <c r="M42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28" i="7"/>
  <c r="B29" i="7"/>
  <c r="L29" i="7" s="1"/>
  <c r="B30" i="7"/>
  <c r="L30" i="7" s="1"/>
  <c r="B31" i="7"/>
  <c r="D31" i="7" s="1"/>
  <c r="B32" i="7"/>
  <c r="I32" i="7" s="1"/>
  <c r="B33" i="7"/>
  <c r="E33" i="7" s="1"/>
  <c r="B34" i="7"/>
  <c r="D34" i="7" s="1"/>
  <c r="B35" i="7"/>
  <c r="D35" i="7" s="1"/>
  <c r="B36" i="7"/>
  <c r="D36" i="7" s="1"/>
  <c r="B37" i="7"/>
  <c r="B38" i="7"/>
  <c r="D38" i="7" s="1"/>
  <c r="B39" i="7"/>
  <c r="J39" i="7" s="1"/>
  <c r="B40" i="7"/>
  <c r="D40" i="7" s="1"/>
  <c r="B41" i="7"/>
  <c r="G41" i="7" s="1"/>
  <c r="B42" i="7"/>
  <c r="D42" i="7" s="1"/>
  <c r="B43" i="7"/>
  <c r="L43" i="7" s="1"/>
  <c r="B44" i="7"/>
  <c r="E44" i="7" s="1"/>
  <c r="B45" i="7"/>
  <c r="B46" i="7"/>
  <c r="D46" i="7" s="1"/>
  <c r="B47" i="7"/>
  <c r="I47" i="7" s="1"/>
  <c r="B48" i="7"/>
  <c r="B49" i="7"/>
  <c r="E49" i="7" s="1"/>
  <c r="B50" i="7"/>
  <c r="F50" i="7" s="1"/>
  <c r="B51" i="7"/>
  <c r="D51" i="7" s="1"/>
  <c r="B52" i="7"/>
  <c r="B53" i="7"/>
  <c r="B54" i="7"/>
  <c r="I54" i="7" s="1"/>
  <c r="B55" i="7"/>
  <c r="J55" i="7" s="1"/>
  <c r="B56" i="7"/>
  <c r="B57" i="7"/>
  <c r="B58" i="7"/>
  <c r="B28" i="7"/>
  <c r="N28" i="7" s="1"/>
  <c r="D37" i="7"/>
  <c r="E37" i="7"/>
  <c r="F37" i="7"/>
  <c r="G37" i="7"/>
  <c r="I37" i="7"/>
  <c r="J37" i="7"/>
  <c r="L37" i="7"/>
  <c r="J38" i="7"/>
  <c r="G38" i="7"/>
  <c r="E40" i="7"/>
  <c r="E41" i="7"/>
  <c r="F41" i="7"/>
  <c r="I41" i="7"/>
  <c r="J41" i="7"/>
  <c r="L41" i="7"/>
  <c r="E42" i="7"/>
  <c r="J43" i="7"/>
  <c r="M43" i="7"/>
  <c r="D45" i="7"/>
  <c r="E45" i="7"/>
  <c r="F45" i="7"/>
  <c r="G45" i="7"/>
  <c r="I45" i="7"/>
  <c r="J45" i="7"/>
  <c r="L45" i="7"/>
  <c r="M45" i="7"/>
  <c r="L46" i="7"/>
  <c r="I46" i="7"/>
  <c r="J46" i="7"/>
  <c r="M46" i="7"/>
  <c r="I48" i="7"/>
  <c r="F48" i="7"/>
  <c r="G48" i="7"/>
  <c r="J48" i="7"/>
  <c r="L48" i="7"/>
  <c r="M48" i="7"/>
  <c r="D49" i="7"/>
  <c r="D50" i="7"/>
  <c r="E50" i="7"/>
  <c r="D52" i="7"/>
  <c r="F52" i="7"/>
  <c r="G52" i="7"/>
  <c r="I52" i="7"/>
  <c r="J52" i="7"/>
  <c r="L52" i="7"/>
  <c r="M53" i="7"/>
  <c r="D53" i="7"/>
  <c r="E53" i="7"/>
  <c r="F53" i="7"/>
  <c r="G53" i="7"/>
  <c r="I53" i="7"/>
  <c r="J53" i="7"/>
  <c r="L53" i="7"/>
  <c r="F54" i="7"/>
  <c r="G54" i="7"/>
  <c r="I55" i="7"/>
  <c r="G56" i="7"/>
  <c r="D56" i="7"/>
  <c r="E56" i="7"/>
  <c r="F56" i="7"/>
  <c r="G57" i="7"/>
  <c r="E57" i="7"/>
  <c r="F57" i="7"/>
  <c r="I57" i="7"/>
  <c r="J57" i="7"/>
  <c r="L57" i="7"/>
  <c r="M57" i="7"/>
  <c r="E58" i="7"/>
  <c r="D58" i="7"/>
  <c r="M31" i="7" l="1"/>
  <c r="G31" i="7"/>
  <c r="M30" i="7"/>
  <c r="N30" i="7"/>
  <c r="M29" i="7"/>
  <c r="N44" i="7"/>
  <c r="I44" i="7"/>
  <c r="G44" i="7"/>
  <c r="D44" i="7"/>
  <c r="N35" i="7"/>
  <c r="M28" i="7"/>
  <c r="M40" i="7"/>
  <c r="N40" i="7"/>
  <c r="N39" i="7"/>
  <c r="M39" i="7"/>
  <c r="N29" i="7"/>
  <c r="N41" i="7"/>
  <c r="N31" i="7"/>
  <c r="M36" i="7"/>
  <c r="N32" i="7"/>
  <c r="F40" i="7"/>
  <c r="L34" i="7"/>
  <c r="M35" i="7"/>
  <c r="N33" i="7"/>
  <c r="M34" i="7"/>
  <c r="N34" i="7"/>
  <c r="J36" i="7"/>
  <c r="D30" i="7"/>
  <c r="I36" i="7"/>
  <c r="L36" i="7"/>
  <c r="F36" i="7"/>
  <c r="J32" i="7"/>
  <c r="J30" i="7"/>
  <c r="G36" i="7"/>
  <c r="E31" i="7"/>
  <c r="L32" i="7"/>
  <c r="G32" i="7"/>
  <c r="F32" i="7"/>
  <c r="F34" i="7"/>
  <c r="E54" i="7"/>
  <c r="G43" i="7"/>
  <c r="I39" i="7"/>
  <c r="D33" i="7"/>
  <c r="I43" i="7"/>
  <c r="D54" i="7"/>
  <c r="D43" i="7"/>
  <c r="J54" i="7"/>
  <c r="M50" i="7"/>
  <c r="G47" i="7"/>
  <c r="E43" i="7"/>
  <c r="I38" i="7"/>
  <c r="F47" i="7"/>
  <c r="E47" i="7"/>
  <c r="F38" i="7"/>
  <c r="I50" i="7"/>
  <c r="D47" i="7"/>
  <c r="L44" i="7"/>
  <c r="E38" i="7"/>
  <c r="L50" i="7"/>
  <c r="J50" i="7"/>
  <c r="M44" i="7"/>
  <c r="G50" i="7"/>
  <c r="J44" i="7"/>
  <c r="F44" i="7"/>
  <c r="J34" i="7"/>
  <c r="M55" i="7"/>
  <c r="I34" i="7"/>
  <c r="G34" i="7"/>
  <c r="E34" i="7"/>
  <c r="E29" i="7"/>
  <c r="D29" i="7"/>
  <c r="J29" i="7"/>
  <c r="I29" i="7"/>
  <c r="G29" i="7"/>
  <c r="F29" i="7"/>
  <c r="G55" i="7"/>
  <c r="G39" i="7"/>
  <c r="I30" i="7"/>
  <c r="M51" i="7"/>
  <c r="M58" i="7"/>
  <c r="D57" i="7"/>
  <c r="F55" i="7"/>
  <c r="L51" i="7"/>
  <c r="E48" i="7"/>
  <c r="G46" i="7"/>
  <c r="D41" i="7"/>
  <c r="F39" i="7"/>
  <c r="L35" i="7"/>
  <c r="E32" i="7"/>
  <c r="G30" i="7"/>
  <c r="L58" i="7"/>
  <c r="E55" i="7"/>
  <c r="J51" i="7"/>
  <c r="M49" i="7"/>
  <c r="D48" i="7"/>
  <c r="F46" i="7"/>
  <c r="L42" i="7"/>
  <c r="E39" i="7"/>
  <c r="J35" i="7"/>
  <c r="D32" i="7"/>
  <c r="F30" i="7"/>
  <c r="J58" i="7"/>
  <c r="M56" i="7"/>
  <c r="D55" i="7"/>
  <c r="I51" i="7"/>
  <c r="L49" i="7"/>
  <c r="E46" i="7"/>
  <c r="J42" i="7"/>
  <c r="D39" i="7"/>
  <c r="I35" i="7"/>
  <c r="L33" i="7"/>
  <c r="E30" i="7"/>
  <c r="L56" i="7"/>
  <c r="G51" i="7"/>
  <c r="J49" i="7"/>
  <c r="M47" i="7"/>
  <c r="I42" i="7"/>
  <c r="G58" i="7"/>
  <c r="J56" i="7"/>
  <c r="M54" i="7"/>
  <c r="F51" i="7"/>
  <c r="L47" i="7"/>
  <c r="F35" i="7"/>
  <c r="I33" i="7"/>
  <c r="F58" i="7"/>
  <c r="I56" i="7"/>
  <c r="L54" i="7"/>
  <c r="E51" i="7"/>
  <c r="G49" i="7"/>
  <c r="J47" i="7"/>
  <c r="F42" i="7"/>
  <c r="I40" i="7"/>
  <c r="L38" i="7"/>
  <c r="E35" i="7"/>
  <c r="G33" i="7"/>
  <c r="J31" i="7"/>
  <c r="I58" i="7"/>
  <c r="L40" i="7"/>
  <c r="G35" i="7"/>
  <c r="J33" i="7"/>
  <c r="I49" i="7"/>
  <c r="G42" i="7"/>
  <c r="J40" i="7"/>
  <c r="L31" i="7"/>
  <c r="M52" i="7"/>
  <c r="F49" i="7"/>
  <c r="G40" i="7"/>
  <c r="F33" i="7"/>
  <c r="I31" i="7"/>
  <c r="F31" i="7"/>
  <c r="L55" i="7"/>
  <c r="E52" i="7"/>
  <c r="F43" i="7"/>
  <c r="L39" i="7"/>
  <c r="E36" i="7"/>
  <c r="F28" i="7" l="1"/>
  <c r="L14" i="7"/>
  <c r="J14" i="7"/>
  <c r="G14" i="7"/>
  <c r="D14" i="7"/>
  <c r="H10" i="7"/>
  <c r="K9" i="7"/>
  <c r="H9" i="7"/>
  <c r="C9" i="7"/>
  <c r="D28" i="7" l="1"/>
  <c r="J28" i="7"/>
  <c r="E28" i="7"/>
  <c r="I28" i="7"/>
  <c r="L28" i="7"/>
  <c r="G28" i="7"/>
</calcChain>
</file>

<file path=xl/sharedStrings.xml><?xml version="1.0" encoding="utf-8"?>
<sst xmlns="http://schemas.openxmlformats.org/spreadsheetml/2006/main" count="94" uniqueCount="86">
  <si>
    <t>ORGANIZATION</t>
  </si>
  <si>
    <t>Name</t>
  </si>
  <si>
    <t>Address</t>
  </si>
  <si>
    <t>CONTACT PERSON</t>
  </si>
  <si>
    <t>Function</t>
  </si>
  <si>
    <t>Telephone number</t>
  </si>
  <si>
    <t>E-mail</t>
  </si>
  <si>
    <t>SAMPLE INFORMATION</t>
  </si>
  <si>
    <t>Passage number</t>
  </si>
  <si>
    <t>Add lines if needed</t>
  </si>
  <si>
    <t>Stem Genomics</t>
  </si>
  <si>
    <t>Add comments if necessary:</t>
  </si>
  <si>
    <t>Cell sex</t>
  </si>
  <si>
    <r>
      <t xml:space="preserve">
SAMPLE RELEASE FORM
</t>
    </r>
    <r>
      <rPr>
        <b/>
        <u/>
        <sz val="11"/>
        <color rgb="FF00A4C4"/>
        <rFont val="Open Sans"/>
        <family val="2"/>
      </rPr>
      <t>For all sample submissions, this Excel file must be sent by email to the Services Platform and enclosed with your shipment</t>
    </r>
  </si>
  <si>
    <t>Stem-Seq Panel</t>
  </si>
  <si>
    <t>Stem-Seq Plus</t>
  </si>
  <si>
    <t>Sem-Seq WGS 60X</t>
  </si>
  <si>
    <t>Sem-Seq WGS 100X</t>
  </si>
  <si>
    <t>DNA volume (µL)</t>
  </si>
  <si>
    <t>DNA concentration (ng/µL)</t>
  </si>
  <si>
    <t>Sample name</t>
  </si>
  <si>
    <t>Elution Buffer</t>
  </si>
  <si>
    <t>Edited region</t>
  </si>
  <si>
    <t>Comment</t>
  </si>
  <si>
    <t>Test to run n°1</t>
  </si>
  <si>
    <t>Test to run n°2</t>
  </si>
  <si>
    <t>Names may contain only alphanumeric characters and underscores (Special characters, spaces, and hyphens are not allowed)</t>
  </si>
  <si>
    <t>Client's Purchase Order</t>
  </si>
  <si>
    <t>Sequencing Quotation Number</t>
  </si>
  <si>
    <r>
      <t>Target Cell Type</t>
    </r>
    <r>
      <rPr>
        <vertAlign val="superscript"/>
        <sz val="10"/>
        <color rgb="FF5A5A5A"/>
        <rFont val="Open Sans"/>
        <family val="2"/>
      </rPr>
      <t>*</t>
    </r>
  </si>
  <si>
    <r>
      <rPr>
        <vertAlign val="superscript"/>
        <sz val="11"/>
        <color theme="2" tint="-0.499984740745262"/>
        <rFont val="Open Sans"/>
        <family val="2"/>
      </rPr>
      <t>*</t>
    </r>
    <r>
      <rPr>
        <sz val="11"/>
        <color theme="2" tint="-0.499984740745262"/>
        <rFont val="Open Sans"/>
        <family val="2"/>
      </rPr>
      <t>Please specify the target cell type or tissue into which the iPSCs will be differentiated (e.g., neurons, cardiomyocytes, hepatocytes)</t>
    </r>
  </si>
  <si>
    <t>NGS Order Sheet</t>
  </si>
  <si>
    <r>
      <rPr>
        <b/>
        <i/>
        <sz val="10"/>
        <color rgb="FF000000"/>
        <rFont val="Arial"/>
        <family val="2"/>
      </rPr>
      <t>Macrogen Europe</t>
    </r>
    <r>
      <rPr>
        <i/>
        <sz val="10"/>
        <color rgb="FF000000"/>
        <rFont val="Arial"/>
        <family val="2"/>
      </rPr>
      <t xml:space="preserve"> Meibergdreef 57, 1105BA, Amsterdam, The Netherlands T:+31 (0)20 333 7563 E: ngs@macrogen-europe.com</t>
    </r>
  </si>
  <si>
    <r>
      <t xml:space="preserve">Macrogen Inc. (Headquarter) </t>
    </r>
    <r>
      <rPr>
        <i/>
        <sz val="10"/>
        <color rgb="FF000000"/>
        <rFont val="Arial"/>
        <family val="2"/>
      </rPr>
      <t>1F, 210-2, Songdo-Dong, Yeonsu-gu, Incheon, 21989, Republic of Korea</t>
    </r>
  </si>
  <si>
    <r>
      <rPr>
        <b/>
        <i/>
        <sz val="10"/>
        <color rgb="FF000000"/>
        <rFont val="Arial"/>
        <family val="2"/>
      </rPr>
      <t>Macrogen US</t>
    </r>
    <r>
      <rPr>
        <i/>
        <sz val="10"/>
        <color rgb="FF000000"/>
        <rFont val="Arial"/>
        <family val="2"/>
      </rPr>
      <t xml:space="preserve"> (Psomagen, Inc.), 1330 Piccard Drive, Suite 103, Rockville, MD 20850, United States of America</t>
    </r>
  </si>
  <si>
    <t>Please fill in the blanks in English, and send the excel file to the sales rep. via e-mail, as well as place the hard copy in the sample shipment.</t>
  </si>
  <si>
    <t>Paired end</t>
  </si>
  <si>
    <t>FTP(maximum 100 Gb per order)</t>
  </si>
  <si>
    <t>Raw Data</t>
  </si>
  <si>
    <t>None</t>
  </si>
  <si>
    <t>No.</t>
  </si>
  <si>
    <t>Kingdom</t>
  </si>
  <si>
    <t>Species</t>
  </si>
  <si>
    <t>Target_Seq</t>
  </si>
  <si>
    <t>Twist Custom</t>
  </si>
  <si>
    <t>NovaSeqX</t>
  </si>
  <si>
    <t>Twist Panel 1.1 Mb ( 2Gb per sample )</t>
  </si>
  <si>
    <t>Twist Panel 4.1 Mb ( 10Gb per sample )</t>
  </si>
  <si>
    <t>TruSeq DNA PCR Free (350)</t>
  </si>
  <si>
    <t>200Gb per sample</t>
  </si>
  <si>
    <t>Macrogen Google Cloud (pre-agreed project only)</t>
  </si>
  <si>
    <t>TruSeq DNA PCR Free (550)</t>
  </si>
  <si>
    <t>335Gb per sample</t>
  </si>
  <si>
    <t>CUSTOMER INFORMATION</t>
  </si>
  <si>
    <t>Organization</t>
  </si>
  <si>
    <t>Contact</t>
  </si>
  <si>
    <t>Email</t>
  </si>
  <si>
    <t>Purchase order</t>
  </si>
  <si>
    <t>Quotation</t>
  </si>
  <si>
    <t>SEQUENCING INFORMATION</t>
  </si>
  <si>
    <t>Parameter</t>
  </si>
  <si>
    <t>Samples requested</t>
  </si>
  <si>
    <t>Application</t>
  </si>
  <si>
    <t>Library</t>
  </si>
  <si>
    <t>Throughput per sample</t>
  </si>
  <si>
    <t>Data delivery</t>
  </si>
  <si>
    <t>COMMON PARAMETERS</t>
  </si>
  <si>
    <t>Platform</t>
  </si>
  <si>
    <t>Run configuration</t>
  </si>
  <si>
    <t>Read length (bp)</t>
  </si>
  <si>
    <t>Delivered data</t>
  </si>
  <si>
    <t>BI analysis</t>
  </si>
  <si>
    <t>Sample ID</t>
  </si>
  <si>
    <t>Tube ID</t>
  </si>
  <si>
    <t>Conc. (ng/µL)</t>
  </si>
  <si>
    <t>Volume (µL)</t>
  </si>
  <si>
    <t>Sample status</t>
  </si>
  <si>
    <t>Sample type</t>
  </si>
  <si>
    <t>Sample source</t>
  </si>
  <si>
    <t>Additional preparation</t>
  </si>
  <si>
    <t>Sample buffer</t>
  </si>
  <si>
    <t>Requested service</t>
  </si>
  <si>
    <t>Requested service 2</t>
  </si>
  <si>
    <t>Extraction kit or method</t>
  </si>
  <si>
    <t>Quantification method</t>
  </si>
  <si>
    <t>SEND THE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</si>
</sst>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1"/>
      <color rgb="FF00A4C4"/>
      <name val="Open Sans"/>
      <family val="2"/>
    </font>
    <font>
      <b/>
      <sz val="10"/>
      <color rgb="FF00A4C4"/>
      <name val="Open Sans"/>
      <family val="2"/>
    </font>
    <font>
      <sz val="11"/>
      <color rgb="FF414141"/>
      <name val="Calibri"/>
      <family val="2"/>
      <scheme val="minor"/>
    </font>
    <font>
      <sz val="10"/>
      <color rgb="FF00A4C4"/>
      <name val="Open Sans"/>
      <family val="2"/>
    </font>
    <font>
      <sz val="10"/>
      <color rgb="FF5A5A5A"/>
      <name val="Open Sans"/>
      <family val="2"/>
    </font>
    <font>
      <i/>
      <sz val="10"/>
      <color rgb="FF5A5A5A"/>
      <name val="Open Sans"/>
      <family val="2"/>
    </font>
    <font>
      <i/>
      <sz val="11"/>
      <color rgb="FF5A5A5A"/>
      <name val="Calibri"/>
      <family val="2"/>
      <scheme val="minor"/>
    </font>
    <font>
      <b/>
      <u/>
      <sz val="11"/>
      <color rgb="FF00A4C4"/>
      <name val="Open Sans"/>
      <family val="2"/>
    </font>
    <font>
      <b/>
      <sz val="10"/>
      <color rgb="FFFF0000"/>
      <name val="Open Sans"/>
      <family val="2"/>
    </font>
    <font>
      <vertAlign val="superscript"/>
      <sz val="10"/>
      <color rgb="FF5A5A5A"/>
      <name val="Open Sans"/>
      <family val="2"/>
    </font>
    <font>
      <sz val="11"/>
      <color theme="2" tint="-0.499984740745262"/>
      <name val="Open Sans"/>
      <family val="2"/>
    </font>
    <font>
      <vertAlign val="superscript"/>
      <sz val="11"/>
      <color theme="2" tint="-0.499984740745262"/>
      <name val="Open Sans"/>
      <family val="2"/>
    </font>
    <font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254D"/>
        <bgColor rgb="FF02254D"/>
      </patternFill>
    </fill>
    <fill>
      <patternFill patternType="solid">
        <fgColor rgb="FFD7E2E8"/>
        <bgColor rgb="FFD7E2E8"/>
      </patternFill>
    </fill>
    <fill>
      <patternFill patternType="solid">
        <fgColor rgb="FFFFFFFF"/>
      </patternFill>
    </fill>
    <fill>
      <patternFill patternType="solid">
        <fgColor rgb="FFFBE4D5"/>
      </patternFill>
    </fill>
    <fill>
      <patternFill patternType="solid">
        <fgColor rgb="FFD7E2E8"/>
      </patternFill>
    </fill>
    <fill>
      <patternFill patternType="solid">
        <fgColor rgb="FFE4EFFA"/>
      </patternFill>
    </fill>
    <fill>
      <patternFill patternType="solid">
        <fgColor rgb="FFE7F2E5"/>
      </patternFill>
    </fill>
    <fill>
      <patternFill patternType="solid">
        <fgColor rgb="FFFFF0D9"/>
      </patternFill>
    </fill>
    <fill>
      <patternFill patternType="solid">
        <fgColor rgb="FFEEE5F6"/>
      </patternFill>
    </fill>
  </fills>
  <borders count="50">
    <border>
      <left/>
      <right/>
      <top/>
      <bottom/>
      <diagonal/>
    </border>
    <border>
      <left style="medium">
        <color rgb="FFDDDDDD"/>
      </left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medium">
        <color rgb="FFDDDDDD"/>
      </left>
      <right style="thin">
        <color rgb="FFDDDDDD"/>
      </right>
      <top style="medium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medium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  <border>
      <left style="thin">
        <color rgb="FFDDDDDD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DDDDDD"/>
      </left>
      <right/>
      <top/>
      <bottom style="thin">
        <color rgb="FFDDDDDD"/>
      </bottom>
      <diagonal/>
    </border>
    <border>
      <left/>
      <right/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medium">
        <color rgb="FFDDDDDD"/>
      </top>
      <bottom/>
      <diagonal/>
    </border>
    <border>
      <left style="thin">
        <color rgb="FFDDDDDD"/>
      </left>
      <right style="thin">
        <color rgb="FFDDDDDD"/>
      </right>
      <top style="medium">
        <color rgb="FFDDDDDD"/>
      </top>
      <bottom/>
      <diagonal/>
    </border>
    <border>
      <left style="thin">
        <color rgb="FFDDDDDD"/>
      </left>
      <right style="medium">
        <color rgb="FFDDDDDD"/>
      </right>
      <top style="medium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medium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rgb="FFDDDDDD"/>
      </left>
      <right style="thin">
        <color rgb="FFDDDDDD"/>
      </right>
      <top style="thin">
        <color rgb="FFDDDDDD"/>
      </top>
      <bottom style="medium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medium">
        <color rgb="FFDDDDDD"/>
      </bottom>
      <diagonal/>
    </border>
    <border>
      <left style="thin">
        <color rgb="FFDDDDDD"/>
      </left>
      <right style="medium">
        <color rgb="FFDDDDDD"/>
      </right>
      <top style="thin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thin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0" fontId="14" fillId="0" borderId="0"/>
    <xf numFmtId="49" fontId="1" fillId="0" borderId="27" xfId="0" applyNumberFormat="1" applyFont="1" applyBorder="1" applyAlignment="1" applyProtection="1">
      <alignment horizontal="center" vertical="center" wrapText="1"/>
      <protection locked="0"/>
    </xf>
    <xf numFmtId="0" fontId="23" fillId="0" borderId="0" applyNumberFormat="0" applyFill="0" applyBorder="0" applyAlignment="0" applyProtection="0"/>
  </cellStyleXfs>
  <cellXfs count="113">
    <xf numFmtId="0" fontId="0" fillId="0" borderId="0" xfId="0"/>
    <xf numFmtId="0" fontId="4" fillId="0" borderId="0" xfId="0" applyFont="1"/>
    <xf numFmtId="0" fontId="0" fillId="4" borderId="0" xfId="0" applyFill="1"/>
    <xf numFmtId="0" fontId="0" fillId="0" borderId="0" xfId="0" applyProtection="1">
      <protection locked="0"/>
    </xf>
    <xf numFmtId="0" fontId="8" fillId="0" borderId="0" xfId="0" applyFont="1"/>
    <xf numFmtId="0" fontId="1" fillId="0" borderId="3" xfId="0" applyFont="1" applyBorder="1" applyAlignment="1" applyProtection="1">
      <alignment horizontal="center" vertical="center" wrapText="1"/>
      <protection locked="0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0" xfId="0" applyFont="1"/>
    <xf numFmtId="0" fontId="17" fillId="0" borderId="0" xfId="1" applyFont="1" applyAlignment="1">
      <alignment vertical="center" wrapText="1"/>
    </xf>
    <xf numFmtId="0" fontId="21" fillId="8" borderId="9" xfId="2" applyFont="1" applyFill="1" applyBorder="1" applyAlignment="1">
      <alignment vertical="center"/>
    </xf>
    <xf numFmtId="0" fontId="21" fillId="8" borderId="16" xfId="2" applyFont="1" applyFill="1" applyBorder="1" applyAlignment="1">
      <alignment vertical="center"/>
    </xf>
    <xf numFmtId="0" fontId="21" fillId="8" borderId="16" xfId="2" applyFont="1" applyFill="1" applyBorder="1" applyAlignment="1">
      <alignment vertical="center" wrapText="1"/>
    </xf>
    <xf numFmtId="0" fontId="22" fillId="8" borderId="16" xfId="2" applyFont="1" applyFill="1" applyBorder="1" applyAlignment="1">
      <alignment horizontal="center" vertical="center" wrapText="1"/>
    </xf>
    <xf numFmtId="0" fontId="21" fillId="8" borderId="16" xfId="2" applyFont="1" applyFill="1" applyBorder="1" applyAlignment="1">
      <alignment horizontal="center" vertical="center"/>
    </xf>
    <xf numFmtId="0" fontId="21" fillId="8" borderId="8" xfId="2" applyFont="1" applyFill="1" applyBorder="1" applyAlignment="1">
      <alignment horizontal="center" vertical="center"/>
    </xf>
    <xf numFmtId="0" fontId="22" fillId="8" borderId="13" xfId="2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 wrapText="1"/>
    </xf>
    <xf numFmtId="0" fontId="21" fillId="8" borderId="16" xfId="2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1" fillId="0" borderId="37" xfId="0" applyFont="1" applyBorder="1" applyAlignment="1" applyProtection="1">
      <alignment horizontal="center" vertical="center" wrapText="1"/>
      <protection locked="0"/>
    </xf>
    <xf numFmtId="49" fontId="1" fillId="0" borderId="37" xfId="0" applyNumberFormat="1" applyFont="1" applyBorder="1" applyAlignment="1" applyProtection="1">
      <alignment horizontal="center" vertical="center" wrapText="1"/>
      <protection locked="0"/>
    </xf>
    <xf numFmtId="49" fontId="1" fillId="0" borderId="40" xfId="0" applyNumberFormat="1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49" fontId="1" fillId="0" borderId="42" xfId="0" applyNumberFormat="1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6" fillId="3" borderId="49" xfId="0" applyFont="1" applyFill="1" applyBorder="1" applyAlignment="1">
      <alignment horizontal="center" vertical="center" wrapText="1"/>
    </xf>
    <xf numFmtId="49" fontId="1" fillId="0" borderId="28" xfId="0" applyNumberFormat="1" applyFont="1" applyBorder="1" applyAlignment="1" applyProtection="1">
      <alignment horizontal="center" vertical="center" wrapText="1"/>
      <protection locked="0"/>
    </xf>
    <xf numFmtId="49" fontId="1" fillId="0" borderId="29" xfId="0" applyNumberFormat="1" applyFont="1" applyBorder="1" applyAlignment="1" applyProtection="1">
      <alignment horizontal="center" vertical="center" wrapText="1"/>
      <protection locked="0"/>
    </xf>
    <xf numFmtId="49" fontId="1" fillId="0" borderId="7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23" fillId="0" borderId="7" xfId="3" applyNumberForma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5" fillId="0" borderId="30" xfId="0" applyFont="1" applyBorder="1" applyAlignment="1" applyProtection="1">
      <alignment horizontal="left" vertical="top" wrapText="1"/>
      <protection locked="0"/>
    </xf>
    <xf numFmtId="0" fontId="5" fillId="0" borderId="31" xfId="0" applyFont="1" applyBorder="1" applyAlignment="1" applyProtection="1">
      <alignment horizontal="left" vertical="top" wrapText="1"/>
      <protection locked="0"/>
    </xf>
    <xf numFmtId="0" fontId="5" fillId="0" borderId="32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33" xfId="0" applyFont="1" applyBorder="1" applyAlignment="1" applyProtection="1">
      <alignment horizontal="left" vertical="top" wrapText="1"/>
      <protection locked="0"/>
    </xf>
    <xf numFmtId="0" fontId="5" fillId="0" borderId="34" xfId="0" applyFont="1" applyBorder="1" applyAlignment="1" applyProtection="1">
      <alignment horizontal="left" vertical="top" wrapText="1"/>
      <protection locked="0"/>
    </xf>
    <xf numFmtId="0" fontId="5" fillId="0" borderId="35" xfId="0" applyFont="1" applyBorder="1" applyAlignment="1" applyProtection="1">
      <alignment horizontal="left" vertical="top" wrapText="1"/>
      <protection locked="0"/>
    </xf>
    <xf numFmtId="0" fontId="5" fillId="0" borderId="36" xfId="0" applyFont="1" applyBorder="1" applyAlignment="1" applyProtection="1">
      <alignment horizontal="left" vertical="top"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33" xfId="0" applyFont="1" applyFill="1" applyBorder="1" applyAlignment="1">
      <alignment horizontal="center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left" vertical="center" wrapText="1"/>
    </xf>
    <xf numFmtId="0" fontId="0" fillId="4" borderId="0" xfId="0" applyFill="1"/>
    <xf numFmtId="0" fontId="22" fillId="10" borderId="13" xfId="2" applyNumberFormat="1" applyFont="1" applyFill="1" applyBorder="1" applyAlignment="1" applyProtection="1">
      <alignment vertical="center"/>
    </xf>
    <xf numFmtId="0" fontId="22" fillId="10" borderId="14" xfId="2" applyNumberFormat="1" applyFont="1" applyFill="1" applyBorder="1" applyAlignment="1" applyProtection="1">
      <alignment vertical="center"/>
    </xf>
    <xf numFmtId="0" fontId="21" fillId="8" borderId="15" xfId="2" applyNumberFormat="1" applyFont="1" applyFill="1" applyBorder="1" applyAlignment="1" applyProtection="1">
      <alignment vertical="center"/>
    </xf>
    <xf numFmtId="0" fontId="21" fillId="8" borderId="14" xfId="2" applyNumberFormat="1" applyFont="1" applyFill="1" applyBorder="1" applyAlignment="1" applyProtection="1">
      <alignment vertical="center"/>
    </xf>
    <xf numFmtId="0" fontId="21" fillId="8" borderId="13" xfId="2" applyNumberFormat="1" applyFont="1" applyFill="1" applyBorder="1" applyAlignment="1" applyProtection="1">
      <alignment vertical="center"/>
    </xf>
    <xf numFmtId="0" fontId="22" fillId="10" borderId="10" xfId="2" applyNumberFormat="1" applyFont="1" applyFill="1" applyBorder="1" applyAlignment="1" applyProtection="1">
      <alignment vertical="center"/>
    </xf>
    <xf numFmtId="0" fontId="22" fillId="10" borderId="11" xfId="2" applyNumberFormat="1" applyFont="1" applyFill="1" applyBorder="1" applyAlignment="1" applyProtection="1">
      <alignment vertical="center"/>
    </xf>
    <xf numFmtId="0" fontId="22" fillId="8" borderId="9" xfId="2" applyNumberFormat="1" applyFont="1" applyFill="1" applyBorder="1" applyAlignment="1" applyProtection="1">
      <alignment vertical="center"/>
    </xf>
    <xf numFmtId="0" fontId="22" fillId="10" borderId="15" xfId="2" applyNumberFormat="1" applyFont="1" applyFill="1" applyBorder="1" applyAlignment="1" applyProtection="1">
      <alignment vertical="center"/>
    </xf>
    <xf numFmtId="0" fontId="22" fillId="11" borderId="13" xfId="2" applyNumberFormat="1" applyFont="1" applyFill="1" applyBorder="1" applyAlignment="1" applyProtection="1">
      <alignment horizontal="center" vertical="center"/>
    </xf>
    <xf numFmtId="0" fontId="22" fillId="11" borderId="15" xfId="2" applyNumberFormat="1" applyFont="1" applyFill="1" applyBorder="1" applyAlignment="1" applyProtection="1">
      <alignment horizontal="center" vertical="center"/>
    </xf>
    <xf numFmtId="0" fontId="22" fillId="11" borderId="14" xfId="2" applyNumberFormat="1" applyFont="1" applyFill="1" applyBorder="1" applyAlignment="1" applyProtection="1">
      <alignment horizontal="center" vertical="center"/>
    </xf>
    <xf numFmtId="0" fontId="22" fillId="12" borderId="13" xfId="2" applyNumberFormat="1" applyFont="1" applyFill="1" applyBorder="1" applyAlignment="1" applyProtection="1">
      <alignment horizontal="center" vertical="center"/>
    </xf>
    <xf numFmtId="0" fontId="22" fillId="12" borderId="15" xfId="2" applyNumberFormat="1" applyFont="1" applyFill="1" applyBorder="1" applyAlignment="1" applyProtection="1">
      <alignment horizontal="center" vertical="center"/>
    </xf>
    <xf numFmtId="0" fontId="22" fillId="12" borderId="14" xfId="2" applyNumberFormat="1" applyFont="1" applyFill="1" applyBorder="1" applyAlignment="1" applyProtection="1">
      <alignment horizontal="center" vertical="center"/>
    </xf>
    <xf numFmtId="0" fontId="22" fillId="13" borderId="13" xfId="2" applyNumberFormat="1" applyFont="1" applyFill="1" applyBorder="1" applyAlignment="1" applyProtection="1">
      <alignment horizontal="center" vertical="center"/>
    </xf>
    <xf numFmtId="0" fontId="22" fillId="13" borderId="14" xfId="2" applyNumberFormat="1" applyFont="1" applyFill="1" applyBorder="1" applyAlignment="1" applyProtection="1">
      <alignment horizontal="center" vertical="center"/>
    </xf>
    <xf numFmtId="0" fontId="22" fillId="14" borderId="13" xfId="2" applyNumberFormat="1" applyFont="1" applyFill="1" applyBorder="1" applyAlignment="1" applyProtection="1">
      <alignment horizontal="center" vertical="center"/>
    </xf>
    <xf numFmtId="0" fontId="22" fillId="14" borderId="14" xfId="2" applyNumberFormat="1" applyFont="1" applyFill="1" applyBorder="1" applyAlignment="1" applyProtection="1">
      <alignment horizontal="center" vertical="center"/>
    </xf>
    <xf numFmtId="0" fontId="22" fillId="8" borderId="13" xfId="2" applyNumberFormat="1" applyFont="1" applyFill="1" applyBorder="1" applyAlignment="1" applyProtection="1">
      <alignment horizontal="center" vertical="center" wrapText="1"/>
    </xf>
    <xf numFmtId="0" fontId="22" fillId="8" borderId="15" xfId="2" applyNumberFormat="1" applyFont="1" applyFill="1" applyBorder="1" applyAlignment="1" applyProtection="1">
      <alignment horizontal="center" vertical="center" wrapText="1"/>
    </xf>
    <xf numFmtId="0" fontId="22" fillId="8" borderId="14" xfId="2" applyNumberFormat="1" applyFont="1" applyFill="1" applyBorder="1" applyAlignment="1" applyProtection="1">
      <alignment horizontal="center" vertical="center" wrapText="1"/>
    </xf>
    <xf numFmtId="0" fontId="21" fillId="8" borderId="13" xfId="2" applyNumberFormat="1" applyFont="1" applyFill="1" applyBorder="1" applyAlignment="1" applyProtection="1">
      <alignment horizontal="center" vertical="center" wrapText="1"/>
    </xf>
    <xf numFmtId="0" fontId="21" fillId="8" borderId="15" xfId="2" applyNumberFormat="1" applyFont="1" applyFill="1" applyBorder="1" applyAlignment="1" applyProtection="1">
      <alignment horizontal="center" vertical="center" wrapText="1"/>
    </xf>
    <xf numFmtId="0" fontId="21" fillId="8" borderId="14" xfId="2" applyNumberFormat="1" applyFont="1" applyFill="1" applyBorder="1" applyAlignment="1" applyProtection="1">
      <alignment horizontal="center" vertical="center" wrapText="1"/>
    </xf>
    <xf numFmtId="0" fontId="22" fillId="9" borderId="13" xfId="2" applyNumberFormat="1" applyFont="1" applyFill="1" applyBorder="1" applyAlignment="1" applyProtection="1">
      <alignment vertical="center"/>
    </xf>
    <xf numFmtId="0" fontId="22" fillId="9" borderId="15" xfId="2" applyNumberFormat="1" applyFont="1" applyFill="1" applyBorder="1" applyAlignment="1" applyProtection="1">
      <alignment vertical="center"/>
    </xf>
    <xf numFmtId="0" fontId="22" fillId="9" borderId="14" xfId="2" applyNumberFormat="1" applyFont="1" applyFill="1" applyBorder="1" applyAlignment="1" applyProtection="1">
      <alignment vertical="center"/>
    </xf>
    <xf numFmtId="0" fontId="21" fillId="8" borderId="9" xfId="2" applyNumberFormat="1" applyFont="1" applyFill="1" applyBorder="1" applyAlignment="1" applyProtection="1">
      <alignment vertical="center"/>
    </xf>
    <xf numFmtId="0" fontId="15" fillId="6" borderId="17" xfId="1" applyFont="1" applyFill="1" applyBorder="1" applyAlignment="1">
      <alignment horizontal="center" vertical="center" wrapText="1"/>
    </xf>
    <xf numFmtId="0" fontId="16" fillId="0" borderId="18" xfId="1" applyFont="1" applyBorder="1"/>
    <xf numFmtId="0" fontId="16" fillId="0" borderId="19" xfId="1" applyFont="1" applyBorder="1"/>
    <xf numFmtId="0" fontId="17" fillId="0" borderId="20" xfId="1" applyFont="1" applyBorder="1" applyAlignment="1">
      <alignment vertical="center" wrapText="1"/>
    </xf>
    <xf numFmtId="0" fontId="16" fillId="0" borderId="23" xfId="1" applyFont="1" applyBorder="1"/>
    <xf numFmtId="0" fontId="16" fillId="0" borderId="24" xfId="1" applyFont="1" applyBorder="1"/>
    <xf numFmtId="0" fontId="16" fillId="0" borderId="25" xfId="1" applyFont="1" applyBorder="1"/>
    <xf numFmtId="0" fontId="17" fillId="0" borderId="26" xfId="1" applyFont="1" applyBorder="1" applyAlignment="1">
      <alignment vertical="center" wrapText="1"/>
    </xf>
    <xf numFmtId="0" fontId="18" fillId="7" borderId="22" xfId="1" applyFont="1" applyFill="1" applyBorder="1" applyAlignment="1">
      <alignment horizontal="center"/>
    </xf>
    <xf numFmtId="0" fontId="16" fillId="0" borderId="9" xfId="1" applyFont="1" applyBorder="1"/>
    <xf numFmtId="0" fontId="16" fillId="0" borderId="12" xfId="1" applyFont="1" applyBorder="1"/>
    <xf numFmtId="0" fontId="17" fillId="0" borderId="21" xfId="1" applyFont="1" applyBorder="1" applyAlignment="1">
      <alignment vertical="center" wrapText="1"/>
    </xf>
    <xf numFmtId="0" fontId="19" fillId="7" borderId="22" xfId="1" applyFont="1" applyFill="1" applyBorder="1" applyAlignment="1">
      <alignment horizontal="center"/>
    </xf>
    <xf numFmtId="0" fontId="18" fillId="7" borderId="22" xfId="1" applyFont="1" applyFill="1" applyBorder="1" applyAlignment="1">
      <alignment horizontal="center" wrapText="1"/>
    </xf>
    <xf numFmtId="0" fontId="18" fillId="7" borderId="23" xfId="1" applyFont="1" applyFill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</cellXfs>
  <cellStyles count="3">
    <cellStyle name="Hyperlink" xfId="3" builtinId="8"/>
    <cellStyle name="Normal" xfId="0" builtinId="0"/>
    <cellStyle name="Normal 2" xfId="1" xr:uid="{F2373344-9881-43A2-A12B-4A30364EC70A}"/>
  </cellStyles>
  <dxfs count="4">
    <dxf>
      <fill>
        <patternFill patternType="solid">
          <bgColor rgb="FFEEE5F6"/>
        </patternFill>
      </fill>
    </dxf>
    <dxf>
      <fill>
        <patternFill patternType="solid">
          <bgColor rgb="FFFFF0D9"/>
        </patternFill>
      </fill>
    </dxf>
    <dxf>
      <fill>
        <patternFill patternType="solid">
          <bgColor rgb="FFE7F2E5"/>
        </patternFill>
      </fill>
    </dxf>
    <dxf>
      <fill>
        <patternFill patternType="solid">
          <bgColor rgb="FFE4EFFA"/>
        </patternFill>
      </fill>
    </dxf>
  </dxfs>
  <tableStyles count="0" defaultTableStyle="TableStyleMedium2" defaultPivotStyle="PivotStyleLight16"/>
  <colors>
    <mruColors>
      <color rgb="FFDDDDDD"/>
      <color rgb="FF00A4C4"/>
      <color rgb="FF5A5A5A"/>
      <color rgb="FF414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1315539</xdr:colOff>
      <xdr:row>0</xdr:row>
      <xdr:rowOff>895350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42EBA-8569-DFB9-A3FF-5E9C0C436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76575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38100</xdr:rowOff>
    </xdr:from>
    <xdr:ext cx="981075" cy="342900"/>
    <xdr:pic>
      <xdr:nvPicPr>
        <xdr:cNvPr id="9" name="image1.png">
          <a:extLst>
            <a:ext uri="{FF2B5EF4-FFF2-40B4-BE49-F238E27FC236}">
              <a16:creationId xmlns:a16="http://schemas.microsoft.com/office/drawing/2014/main" id="{A6CD4F35-6FC3-431A-9380-F130C36B3B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8100"/>
          <a:ext cx="981075" cy="34290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emgenomics2.sharepoint.com/sites/CoordinationUS-FR/Documents%20partages/5-%20Product%20Documentation/In%20Progress/Macrogen%20Order%20Sheet.xlsx" TargetMode="External"/><Relationship Id="rId1" Type="http://schemas.openxmlformats.org/officeDocument/2006/relationships/externalLinkPath" Target="Macrogen%20Order%20She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der Sheet"/>
      <sheetName val="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36"/>
  <sheetViews>
    <sheetView tabSelected="1" zoomScale="85" zoomScaleNormal="85" workbookViewId="0">
      <selection activeCell="D17" sqref="D17"/>
    </sheetView>
  </sheetViews>
  <sheetFormatPr defaultColWidth="18.44140625" defaultRowHeight="33" customHeight="1" x14ac:dyDescent="0.3"/>
  <cols>
    <col min="1" max="1" width="25.88671875" customWidth="1"/>
    <col min="2" max="2" width="24.6640625" customWidth="1"/>
    <col min="3" max="3" width="18.44140625" customWidth="1"/>
    <col min="4" max="4" width="16.5546875" customWidth="1"/>
    <col min="5" max="5" width="17.44140625" customWidth="1"/>
    <col min="6" max="6" width="18.44140625" customWidth="1"/>
    <col min="7" max="7" width="30.6640625" customWidth="1"/>
    <col min="8" max="8" width="29.109375" customWidth="1"/>
    <col min="9" max="9" width="21.109375" customWidth="1"/>
    <col min="10" max="10" width="22.33203125" customWidth="1"/>
    <col min="11" max="11" width="37.44140625" customWidth="1"/>
  </cols>
  <sheetData>
    <row r="1" spans="1:11" ht="75" customHeight="1" thickBot="1" x14ac:dyDescent="0.35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7" customHeight="1" thickBot="1" x14ac:dyDescent="0.35">
      <c r="A2" s="42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s="1" customFormat="1" ht="27" customHeight="1" x14ac:dyDescent="0.3">
      <c r="A3" s="8" t="s">
        <v>1</v>
      </c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1" s="1" customFormat="1" ht="27" customHeight="1" thickBot="1" x14ac:dyDescent="0.35">
      <c r="A4" s="9" t="s">
        <v>2</v>
      </c>
      <c r="B4" s="38"/>
      <c r="C4" s="39"/>
      <c r="D4" s="39"/>
      <c r="E4" s="39"/>
      <c r="F4" s="39"/>
      <c r="G4" s="39"/>
      <c r="H4" s="39"/>
      <c r="I4" s="39"/>
      <c r="J4" s="39"/>
      <c r="K4" s="39"/>
    </row>
    <row r="5" spans="1:11" ht="27" customHeight="1" thickBot="1" x14ac:dyDescent="0.35">
      <c r="A5" s="42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1" ht="27" customHeight="1" x14ac:dyDescent="0.3">
      <c r="A6" s="8" t="s">
        <v>1</v>
      </c>
      <c r="B6" s="2"/>
      <c r="C6" s="36"/>
      <c r="D6" s="36"/>
      <c r="E6" s="36"/>
      <c r="F6" s="37"/>
      <c r="G6" s="8" t="s">
        <v>4</v>
      </c>
      <c r="H6" s="38"/>
      <c r="I6" s="39"/>
      <c r="J6" s="39"/>
      <c r="K6" s="39"/>
    </row>
    <row r="7" spans="1:11" ht="27" customHeight="1" x14ac:dyDescent="0.3">
      <c r="A7" s="9" t="s">
        <v>5</v>
      </c>
      <c r="B7" s="48"/>
      <c r="C7" s="48"/>
      <c r="D7" s="48"/>
      <c r="E7" s="48"/>
      <c r="F7" s="48"/>
      <c r="G7" s="9" t="s">
        <v>6</v>
      </c>
      <c r="H7" s="40"/>
      <c r="I7" s="39"/>
      <c r="J7" s="39"/>
      <c r="K7" s="39"/>
    </row>
    <row r="8" spans="1:11" ht="27" customHeight="1" thickBot="1" x14ac:dyDescent="0.35">
      <c r="A8" s="10" t="s">
        <v>27</v>
      </c>
      <c r="B8" s="49"/>
      <c r="C8" s="49"/>
      <c r="D8" s="49"/>
      <c r="E8" s="49"/>
      <c r="F8" s="49"/>
      <c r="G8" s="10" t="s">
        <v>28</v>
      </c>
      <c r="H8" s="38"/>
      <c r="I8" s="39"/>
      <c r="J8" s="39"/>
      <c r="K8" s="39"/>
    </row>
    <row r="9" spans="1:11" ht="27" customHeight="1" thickBot="1" x14ac:dyDescent="0.35">
      <c r="A9" s="42" t="s">
        <v>7</v>
      </c>
      <c r="B9" s="43"/>
      <c r="C9" s="43"/>
      <c r="D9" s="43"/>
      <c r="E9" s="43"/>
      <c r="F9" s="43"/>
      <c r="G9" s="43"/>
      <c r="H9" s="43"/>
      <c r="I9" s="43"/>
      <c r="J9" s="43"/>
      <c r="K9" s="44"/>
    </row>
    <row r="10" spans="1:11" ht="35.1" customHeight="1" x14ac:dyDescent="0.3">
      <c r="A10" s="8" t="s">
        <v>83</v>
      </c>
      <c r="B10" s="45"/>
      <c r="C10" s="45"/>
      <c r="D10" s="45"/>
      <c r="E10" s="45"/>
      <c r="F10" s="45"/>
      <c r="G10" s="8" t="s">
        <v>84</v>
      </c>
      <c r="H10" s="45"/>
      <c r="I10" s="45"/>
      <c r="J10" s="45"/>
      <c r="K10" s="45"/>
    </row>
    <row r="11" spans="1:11" s="2" customFormat="1" ht="3.6" customHeight="1" x14ac:dyDescent="0.3">
      <c r="A11" s="46"/>
      <c r="B11" s="47"/>
      <c r="C11" s="47"/>
      <c r="D11" s="47"/>
      <c r="E11" s="47"/>
      <c r="F11" s="47"/>
      <c r="G11" s="47"/>
      <c r="H11" s="47"/>
      <c r="I11" s="47"/>
      <c r="J11" s="47"/>
      <c r="K11" s="47"/>
    </row>
    <row r="12" spans="1:11" s="2" customFormat="1" ht="22.2" customHeight="1" x14ac:dyDescent="0.3">
      <c r="A12" s="59" t="s">
        <v>26</v>
      </c>
      <c r="B12" s="60"/>
      <c r="C12" s="60"/>
      <c r="D12" s="60"/>
      <c r="E12" s="60"/>
      <c r="F12" s="60"/>
      <c r="G12" s="60"/>
      <c r="H12" s="60"/>
      <c r="I12" s="60"/>
      <c r="J12" s="60"/>
      <c r="K12" s="61"/>
    </row>
    <row r="13" spans="1:11" s="2" customFormat="1" ht="3.6" customHeight="1" thickBot="1" x14ac:dyDescent="0.3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spans="1:11" ht="48.75" customHeight="1" thickBot="1" x14ac:dyDescent="0.35">
      <c r="A14" s="25" t="s">
        <v>20</v>
      </c>
      <c r="B14" s="26" t="s">
        <v>19</v>
      </c>
      <c r="C14" s="26" t="s">
        <v>18</v>
      </c>
      <c r="D14" s="26" t="s">
        <v>21</v>
      </c>
      <c r="E14" s="26" t="s">
        <v>12</v>
      </c>
      <c r="F14" s="26" t="s">
        <v>8</v>
      </c>
      <c r="G14" s="26" t="s">
        <v>22</v>
      </c>
      <c r="H14" s="26" t="s">
        <v>29</v>
      </c>
      <c r="I14" s="26" t="s">
        <v>24</v>
      </c>
      <c r="J14" s="26" t="s">
        <v>25</v>
      </c>
      <c r="K14" s="35" t="s">
        <v>23</v>
      </c>
    </row>
    <row r="15" spans="1:11" s="3" customFormat="1" ht="27" customHeight="1" x14ac:dyDescent="0.3">
      <c r="A15" s="5"/>
      <c r="B15" s="6"/>
      <c r="C15" s="6"/>
      <c r="D15" s="6"/>
      <c r="E15" s="7"/>
      <c r="F15" s="7"/>
      <c r="G15" s="7"/>
      <c r="H15" s="6"/>
      <c r="I15" s="7"/>
      <c r="J15" s="7"/>
      <c r="K15" s="29"/>
    </row>
    <row r="16" spans="1:11" s="3" customFormat="1" ht="27" customHeight="1" x14ac:dyDescent="0.3">
      <c r="A16" s="30"/>
      <c r="B16" s="28"/>
      <c r="C16" s="28"/>
      <c r="D16" s="28"/>
      <c r="E16" s="27"/>
      <c r="F16" s="27"/>
      <c r="G16" s="27"/>
      <c r="H16" s="28"/>
      <c r="I16" s="27"/>
      <c r="J16" s="27"/>
      <c r="K16" s="31"/>
    </row>
    <row r="17" spans="1:17" s="3" customFormat="1" ht="27" customHeight="1" x14ac:dyDescent="0.3">
      <c r="A17" s="30"/>
      <c r="B17" s="28"/>
      <c r="C17" s="28"/>
      <c r="D17" s="28"/>
      <c r="E17" s="27"/>
      <c r="F17" s="27"/>
      <c r="G17" s="27"/>
      <c r="H17" s="28"/>
      <c r="I17" s="27"/>
      <c r="J17" s="27"/>
      <c r="K17" s="31"/>
    </row>
    <row r="18" spans="1:17" s="3" customFormat="1" ht="27" customHeight="1" x14ac:dyDescent="0.3">
      <c r="A18" s="30"/>
      <c r="B18" s="28"/>
      <c r="C18" s="28"/>
      <c r="D18" s="28"/>
      <c r="E18" s="27"/>
      <c r="F18" s="27"/>
      <c r="G18" s="27"/>
      <c r="H18" s="28"/>
      <c r="I18" s="27"/>
      <c r="J18" s="27"/>
      <c r="K18" s="31"/>
    </row>
    <row r="19" spans="1:17" s="3" customFormat="1" ht="27" customHeight="1" x14ac:dyDescent="0.3">
      <c r="A19" s="30"/>
      <c r="B19" s="28"/>
      <c r="C19" s="28"/>
      <c r="D19" s="28"/>
      <c r="E19" s="27"/>
      <c r="F19" s="27"/>
      <c r="G19" s="27"/>
      <c r="H19" s="28"/>
      <c r="I19" s="27"/>
      <c r="J19" s="27"/>
      <c r="K19" s="31"/>
    </row>
    <row r="20" spans="1:17" s="3" customFormat="1" ht="27" customHeight="1" x14ac:dyDescent="0.3">
      <c r="A20" s="30"/>
      <c r="B20" s="28"/>
      <c r="C20" s="28"/>
      <c r="D20" s="28"/>
      <c r="E20" s="27"/>
      <c r="F20" s="27"/>
      <c r="G20" s="27"/>
      <c r="H20" s="28"/>
      <c r="I20" s="27"/>
      <c r="J20" s="27"/>
      <c r="K20" s="31"/>
    </row>
    <row r="21" spans="1:17" s="3" customFormat="1" ht="27" customHeight="1" x14ac:dyDescent="0.3">
      <c r="A21" s="30"/>
      <c r="B21" s="28"/>
      <c r="C21" s="28"/>
      <c r="D21" s="28"/>
      <c r="E21" s="27"/>
      <c r="F21" s="27"/>
      <c r="G21" s="27"/>
      <c r="H21" s="28"/>
      <c r="I21" s="27"/>
      <c r="J21" s="27"/>
      <c r="K21" s="31"/>
    </row>
    <row r="22" spans="1:17" s="3" customFormat="1" ht="27" customHeight="1" x14ac:dyDescent="0.3">
      <c r="A22" s="30"/>
      <c r="B22" s="28"/>
      <c r="C22" s="28"/>
      <c r="D22" s="28"/>
      <c r="E22" s="27"/>
      <c r="F22" s="27"/>
      <c r="G22" s="27"/>
      <c r="H22" s="28"/>
      <c r="I22" s="27"/>
      <c r="J22" s="27"/>
      <c r="K22" s="31"/>
    </row>
    <row r="23" spans="1:17" s="3" customFormat="1" ht="27" customHeight="1" x14ac:dyDescent="0.3">
      <c r="A23" s="30"/>
      <c r="B23" s="28"/>
      <c r="C23" s="28"/>
      <c r="D23" s="28"/>
      <c r="E23" s="27"/>
      <c r="F23" s="27"/>
      <c r="G23" s="27"/>
      <c r="H23" s="28"/>
      <c r="I23" s="27"/>
      <c r="J23" s="27"/>
      <c r="K23" s="31"/>
    </row>
    <row r="24" spans="1:17" s="3" customFormat="1" ht="27" customHeight="1" x14ac:dyDescent="0.3">
      <c r="A24" s="30"/>
      <c r="B24" s="28"/>
      <c r="C24" s="28"/>
      <c r="D24" s="28"/>
      <c r="E24" s="27"/>
      <c r="F24" s="27"/>
      <c r="G24" s="27"/>
      <c r="H24" s="28"/>
      <c r="I24" s="27"/>
      <c r="J24" s="27"/>
      <c r="K24" s="31"/>
    </row>
    <row r="25" spans="1:17" s="3" customFormat="1" ht="27" customHeight="1" x14ac:dyDescent="0.3">
      <c r="A25" s="30"/>
      <c r="B25" s="28"/>
      <c r="C25" s="28"/>
      <c r="D25" s="28"/>
      <c r="E25" s="27"/>
      <c r="F25" s="27"/>
      <c r="G25" s="27"/>
      <c r="H25" s="28"/>
      <c r="I25" s="27"/>
      <c r="J25" s="27"/>
      <c r="K25" s="31"/>
    </row>
    <row r="26" spans="1:17" s="3" customFormat="1" ht="27" customHeight="1" x14ac:dyDescent="0.3">
      <c r="A26" s="30"/>
      <c r="B26" s="28"/>
      <c r="C26" s="28"/>
      <c r="D26" s="28"/>
      <c r="E26" s="27"/>
      <c r="F26" s="27"/>
      <c r="G26" s="27"/>
      <c r="H26" s="28"/>
      <c r="I26" s="27"/>
      <c r="J26" s="27"/>
      <c r="K26" s="31"/>
    </row>
    <row r="27" spans="1:17" s="3" customFormat="1" ht="27" customHeight="1" x14ac:dyDescent="0.3">
      <c r="A27" s="30"/>
      <c r="B27" s="28"/>
      <c r="C27" s="28"/>
      <c r="D27" s="28"/>
      <c r="E27" s="27"/>
      <c r="F27" s="27"/>
      <c r="G27" s="27"/>
      <c r="H27" s="28"/>
      <c r="I27" s="27"/>
      <c r="J27" s="27"/>
      <c r="K27" s="31"/>
    </row>
    <row r="28" spans="1:17" s="3" customFormat="1" ht="27" customHeight="1" x14ac:dyDescent="0.3">
      <c r="A28" s="30"/>
      <c r="B28" s="28"/>
      <c r="C28" s="28"/>
      <c r="D28" s="28"/>
      <c r="E28" s="27"/>
      <c r="F28" s="27"/>
      <c r="G28" s="27"/>
      <c r="H28" s="28"/>
      <c r="I28" s="27"/>
      <c r="J28" s="27"/>
      <c r="K28" s="31"/>
    </row>
    <row r="29" spans="1:17" s="3" customFormat="1" ht="27" customHeight="1" thickBot="1" x14ac:dyDescent="0.35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4"/>
    </row>
    <row r="30" spans="1:17" ht="27" customHeight="1" thickBot="1" x14ac:dyDescent="0.35">
      <c r="A30" s="62" t="s">
        <v>9</v>
      </c>
      <c r="B30" s="63"/>
      <c r="C30" s="63"/>
      <c r="D30" s="63"/>
      <c r="E30" s="63"/>
      <c r="F30" s="63"/>
      <c r="G30" s="63"/>
      <c r="H30" s="63"/>
      <c r="I30" s="63"/>
      <c r="J30" s="63"/>
      <c r="K30" s="64"/>
    </row>
    <row r="31" spans="1:17" ht="25.5" customHeight="1" thickBot="1" x14ac:dyDescent="0.35">
      <c r="A31" s="110" t="s">
        <v>10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2"/>
      <c r="L31" s="24"/>
      <c r="M31" s="24"/>
      <c r="N31" s="24"/>
      <c r="O31" s="24"/>
      <c r="P31" s="24"/>
      <c r="Q31" s="24"/>
    </row>
    <row r="32" spans="1:17" ht="25.5" customHeight="1" x14ac:dyDescent="0.3">
      <c r="A32" s="50" t="s">
        <v>11</v>
      </c>
      <c r="B32" s="51"/>
      <c r="C32" s="51"/>
      <c r="D32" s="51"/>
      <c r="E32" s="51"/>
      <c r="F32" s="51"/>
      <c r="G32" s="51"/>
      <c r="H32" s="51"/>
      <c r="I32" s="51"/>
      <c r="J32" s="51"/>
      <c r="K32" s="52"/>
    </row>
    <row r="33" spans="1:11" ht="25.5" customHeight="1" x14ac:dyDescent="0.3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5"/>
    </row>
    <row r="34" spans="1:11" ht="25.5" customHeight="1" thickBot="1" x14ac:dyDescent="0.3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8"/>
    </row>
    <row r="35" spans="1:11" ht="33" customHeight="1" x14ac:dyDescent="0.35">
      <c r="A35" s="13" t="s">
        <v>30</v>
      </c>
    </row>
    <row r="36" spans="1:11" ht="28.5" customHeight="1" x14ac:dyDescent="0.3">
      <c r="A36" s="4"/>
    </row>
  </sheetData>
  <sheetProtection algorithmName="SHA-512" hashValue="keNzIK1zr2n0TpWohacaI+ege1RNUAOiAm0a5Sojspgmqt1qipAiqP5LqGXjQN+ytZaoBd7M5qqd6EQvv4KPLQ==" saltValue="HeYX1pIuJx0sxbAoD8v0sQ==" spinCount="100000" sheet="1" insertRows="0" deleteColumns="0"/>
  <autoFilter ref="A14:J14" xr:uid="{00000000-0001-0000-0000-000000000000}"/>
  <mergeCells count="19">
    <mergeCell ref="A31:K31"/>
    <mergeCell ref="A32:K34"/>
    <mergeCell ref="A12:K12"/>
    <mergeCell ref="A30:K30"/>
    <mergeCell ref="H10:K10"/>
    <mergeCell ref="H8:K8"/>
    <mergeCell ref="A9:K9"/>
    <mergeCell ref="B10:F10"/>
    <mergeCell ref="A11:K11"/>
    <mergeCell ref="B7:F7"/>
    <mergeCell ref="B8:F8"/>
    <mergeCell ref="B6:F6"/>
    <mergeCell ref="H6:K6"/>
    <mergeCell ref="H7:K7"/>
    <mergeCell ref="A1:K1"/>
    <mergeCell ref="B3:K3"/>
    <mergeCell ref="B4:K4"/>
    <mergeCell ref="A2:K2"/>
    <mergeCell ref="A5:K5"/>
  </mergeCells>
  <phoneticPr fontId="20" type="noConversion"/>
  <dataValidations count="4">
    <dataValidation type="textLength" operator="lessThan" showErrorMessage="1" errorTitle="Restricted number of characters" error="Sample names must be less or equal to 17 characters" sqref="B15:B29" xr:uid="{00000000-0002-0000-0000-000004000000}">
      <formula1>18</formula1>
    </dataValidation>
    <dataValidation type="textLength" operator="lessThan" allowBlank="1" showInputMessage="1" showErrorMessage="1" errorTitle="Restricted number of characters" error="Cell line names must be less or equal to 17 characters" sqref="C15:C29" xr:uid="{3BCDE744-6887-49DD-935C-6D203A4650C0}">
      <formula1>18</formula1>
    </dataValidation>
    <dataValidation type="list" allowBlank="1" showInputMessage="1" showErrorMessage="1" prompt="Select the gender" sqref="E15:E29" xr:uid="{EDEF9FBF-6DD9-44C1-8A6A-6E6BC42522EE}">
      <formula1>"Female,Male,Unknown"</formula1>
    </dataValidation>
    <dataValidation type="list" allowBlank="1" showInputMessage="1" showErrorMessage="1" sqref="I15:J29" xr:uid="{FB10DCB0-1AE1-45B6-B826-5FAB9C5F22F2}">
      <formula1>"Stem-Seq Panel,Stem-Seq Plus,Stem-Seq WGS 60X,Stem-Seq WGS 100X"</formula1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2254D"/>
  </sheetPr>
  <dimension ref="A1:Z58"/>
  <sheetViews>
    <sheetView showGridLines="0" topLeftCell="A8" zoomScale="85" zoomScaleNormal="85" workbookViewId="0">
      <selection activeCell="G18" sqref="G18:I18"/>
    </sheetView>
  </sheetViews>
  <sheetFormatPr defaultColWidth="9.109375" defaultRowHeight="14.4" x14ac:dyDescent="0.3"/>
  <cols>
    <col min="1" max="1" width="6" customWidth="1"/>
    <col min="2" max="2" width="20" customWidth="1"/>
    <col min="3" max="3" width="18" customWidth="1"/>
    <col min="4" max="4" width="15" customWidth="1"/>
    <col min="5" max="6" width="13" customWidth="1"/>
    <col min="7" max="7" width="19" customWidth="1"/>
    <col min="8" max="8" width="16" customWidth="1"/>
    <col min="9" max="9" width="14" customWidth="1"/>
    <col min="10" max="10" width="16" customWidth="1"/>
    <col min="11" max="11" width="24.88671875" customWidth="1"/>
    <col min="12" max="12" width="17" customWidth="1"/>
    <col min="13" max="13" width="27" customWidth="1"/>
    <col min="14" max="14" width="19.5546875" customWidth="1"/>
  </cols>
  <sheetData>
    <row r="1" spans="1:26" ht="30" customHeight="1" x14ac:dyDescent="0.3">
      <c r="A1" s="95" t="s">
        <v>31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7"/>
      <c r="M1" s="98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30" customHeight="1" x14ac:dyDescent="0.3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1"/>
      <c r="M2" s="102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0" customHeight="1" x14ac:dyDescent="0.3">
      <c r="A3" s="103" t="s">
        <v>32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5"/>
      <c r="M3" s="106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6" ht="12" customHeight="1" x14ac:dyDescent="0.3">
      <c r="A4" s="107" t="s">
        <v>33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5"/>
      <c r="M4" s="106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2" customHeight="1" x14ac:dyDescent="0.3">
      <c r="A5" s="108" t="s">
        <v>34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5"/>
      <c r="M5" s="106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2" customHeight="1" x14ac:dyDescent="0.3">
      <c r="A6" s="109" t="s">
        <v>35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1"/>
      <c r="M6" s="102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24" customHeight="1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26" ht="24" customHeight="1" x14ac:dyDescent="0.3">
      <c r="A8" s="65" t="s">
        <v>53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26" ht="24" customHeight="1" x14ac:dyDescent="0.3">
      <c r="A9" s="66" t="s">
        <v>54</v>
      </c>
      <c r="B9" s="67"/>
      <c r="C9" s="68" t="str">
        <f>IF('Sample release form'!B3="","",'Sample release form'!B3)</f>
        <v/>
      </c>
      <c r="D9" s="68"/>
      <c r="E9" s="69"/>
      <c r="F9" s="66" t="s">
        <v>55</v>
      </c>
      <c r="G9" s="67"/>
      <c r="H9" s="16" t="str">
        <f>IF('Sample release form'!B6="","",'Sample release form'!B6)</f>
        <v/>
      </c>
      <c r="I9" s="66" t="s">
        <v>56</v>
      </c>
      <c r="J9" s="67"/>
      <c r="K9" s="70" t="str">
        <f>IF('Sample release form'!H7="","",'Sample release form'!H7)</f>
        <v/>
      </c>
      <c r="L9" s="68"/>
      <c r="M9" s="69"/>
    </row>
    <row r="10" spans="1:26" ht="24" customHeight="1" x14ac:dyDescent="0.3">
      <c r="A10" s="71" t="s">
        <v>57</v>
      </c>
      <c r="B10" s="72"/>
      <c r="C10" s="70" t="s">
        <v>85</v>
      </c>
      <c r="D10" s="68"/>
      <c r="E10" s="69"/>
      <c r="F10" s="66" t="s">
        <v>58</v>
      </c>
      <c r="G10" s="67"/>
      <c r="H10" s="70" t="str">
        <f>IF('Sample release form'!H8="","",'Sample release form'!H8)</f>
        <v/>
      </c>
      <c r="I10" s="68"/>
      <c r="J10" s="68"/>
      <c r="K10" s="68"/>
      <c r="L10" s="68"/>
      <c r="M10" s="69"/>
    </row>
    <row r="11" spans="1:26" ht="24" customHeigh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26" ht="24" customHeight="1" x14ac:dyDescent="0.3">
      <c r="A12" s="73" t="s">
        <v>59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3" spans="1:26" ht="24" customHeight="1" x14ac:dyDescent="0.3">
      <c r="A13" s="66" t="s">
        <v>60</v>
      </c>
      <c r="B13" s="74"/>
      <c r="C13" s="67"/>
      <c r="D13" s="75" t="s">
        <v>14</v>
      </c>
      <c r="E13" s="76"/>
      <c r="F13" s="77"/>
      <c r="G13" s="78" t="s">
        <v>15</v>
      </c>
      <c r="H13" s="79"/>
      <c r="I13" s="80"/>
      <c r="J13" s="81" t="s">
        <v>16</v>
      </c>
      <c r="K13" s="82"/>
      <c r="L13" s="83" t="s">
        <v>17</v>
      </c>
      <c r="M13" s="84"/>
    </row>
    <row r="14" spans="1:26" ht="24" customHeight="1" x14ac:dyDescent="0.3">
      <c r="A14" s="66" t="s">
        <v>61</v>
      </c>
      <c r="B14" s="74"/>
      <c r="C14" s="67"/>
      <c r="D14" s="85">
        <f>SUMPRODUCT(--($B$28:$B$58&lt;&gt;""),--((($M$28:$M$58=D$13)+($N$28:$N$58=D$13))&gt;0))</f>
        <v>0</v>
      </c>
      <c r="E14" s="86"/>
      <c r="F14" s="87"/>
      <c r="G14" s="85">
        <f>SUMPRODUCT(--($B$28:$B$58&lt;&gt;""),--((($M$28:$M$58=G$13)+($N$28:$N$58=G$13))&gt;0))</f>
        <v>0</v>
      </c>
      <c r="H14" s="86"/>
      <c r="I14" s="87"/>
      <c r="J14" s="85">
        <f>SUMPRODUCT(--($B$28:$B$58&lt;&gt;""),--((($M$28:$M$58=J$13)+($N$28:$N$58=J$13))&gt;0))</f>
        <v>0</v>
      </c>
      <c r="K14" s="87"/>
      <c r="L14" s="85">
        <f>SUMPRODUCT(--($B$28:$B$58&lt;&gt;""),--((($M$28:$M$58=L$13)+($N$28:$N$58=L$13))&gt;0))</f>
        <v>0</v>
      </c>
      <c r="M14" s="87"/>
    </row>
    <row r="15" spans="1:26" ht="24" customHeight="1" x14ac:dyDescent="0.3">
      <c r="A15" s="66" t="s">
        <v>62</v>
      </c>
      <c r="B15" s="74"/>
      <c r="C15" s="67"/>
      <c r="D15" s="88" t="s">
        <v>43</v>
      </c>
      <c r="E15" s="89"/>
      <c r="F15" s="90"/>
      <c r="G15" s="88" t="s">
        <v>43</v>
      </c>
      <c r="H15" s="89"/>
      <c r="I15" s="90"/>
      <c r="J15" s="88" t="s">
        <v>48</v>
      </c>
      <c r="K15" s="90"/>
      <c r="L15" s="88" t="s">
        <v>51</v>
      </c>
      <c r="M15" s="90"/>
    </row>
    <row r="16" spans="1:26" ht="42" customHeight="1" x14ac:dyDescent="0.3">
      <c r="A16" s="66" t="s">
        <v>63</v>
      </c>
      <c r="B16" s="74"/>
      <c r="C16" s="67"/>
      <c r="D16" s="88" t="s">
        <v>44</v>
      </c>
      <c r="E16" s="89"/>
      <c r="F16" s="90"/>
      <c r="G16" s="88" t="s">
        <v>44</v>
      </c>
      <c r="H16" s="89"/>
      <c r="I16" s="90"/>
      <c r="J16" s="88" t="s">
        <v>48</v>
      </c>
      <c r="K16" s="90"/>
      <c r="L16" s="88" t="s">
        <v>51</v>
      </c>
      <c r="M16" s="90"/>
    </row>
    <row r="17" spans="1:14" ht="42" customHeight="1" x14ac:dyDescent="0.3">
      <c r="A17" s="66" t="s">
        <v>64</v>
      </c>
      <c r="B17" s="74"/>
      <c r="C17" s="67"/>
      <c r="D17" s="88" t="s">
        <v>46</v>
      </c>
      <c r="E17" s="89"/>
      <c r="F17" s="90"/>
      <c r="G17" s="88" t="s">
        <v>47</v>
      </c>
      <c r="H17" s="89"/>
      <c r="I17" s="90"/>
      <c r="J17" s="88" t="s">
        <v>49</v>
      </c>
      <c r="K17" s="90"/>
      <c r="L17" s="88" t="s">
        <v>52</v>
      </c>
      <c r="M17" s="90"/>
    </row>
    <row r="18" spans="1:14" ht="42" customHeight="1" x14ac:dyDescent="0.3">
      <c r="A18" s="66" t="s">
        <v>65</v>
      </c>
      <c r="B18" s="74"/>
      <c r="C18" s="67"/>
      <c r="D18" s="88" t="s">
        <v>37</v>
      </c>
      <c r="E18" s="89"/>
      <c r="F18" s="90"/>
      <c r="G18" s="88" t="s">
        <v>37</v>
      </c>
      <c r="H18" s="89"/>
      <c r="I18" s="90"/>
      <c r="J18" s="88" t="s">
        <v>50</v>
      </c>
      <c r="K18" s="90"/>
      <c r="L18" s="88" t="s">
        <v>50</v>
      </c>
      <c r="M18" s="90"/>
    </row>
    <row r="19" spans="1:14" ht="24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4" ht="24" customHeight="1" x14ac:dyDescent="0.3">
      <c r="A20" s="73" t="s">
        <v>66</v>
      </c>
      <c r="B20" s="73"/>
      <c r="C20" s="73"/>
      <c r="D20" s="66" t="s">
        <v>67</v>
      </c>
      <c r="E20" s="74"/>
      <c r="F20" s="74"/>
      <c r="G20" s="20" t="s">
        <v>45</v>
      </c>
      <c r="H20" s="15"/>
      <c r="I20" s="66" t="s">
        <v>68</v>
      </c>
      <c r="J20" s="74"/>
      <c r="K20" s="74"/>
      <c r="L20" s="20" t="s">
        <v>36</v>
      </c>
      <c r="M20" s="15"/>
    </row>
    <row r="21" spans="1:14" ht="24" customHeight="1" x14ac:dyDescent="0.3">
      <c r="A21" s="15"/>
      <c r="B21" s="15"/>
      <c r="C21" s="15"/>
      <c r="D21" s="66" t="s">
        <v>69</v>
      </c>
      <c r="E21" s="74"/>
      <c r="F21" s="74"/>
      <c r="G21" s="20">
        <v>150</v>
      </c>
      <c r="H21" s="15"/>
      <c r="I21" s="66" t="s">
        <v>70</v>
      </c>
      <c r="J21" s="74"/>
      <c r="K21" s="74"/>
      <c r="L21" s="20" t="s">
        <v>38</v>
      </c>
      <c r="M21" s="15"/>
    </row>
    <row r="22" spans="1:14" ht="24" customHeight="1" x14ac:dyDescent="0.3">
      <c r="A22" s="15"/>
      <c r="B22" s="15"/>
      <c r="C22" s="15"/>
      <c r="D22" s="66" t="s">
        <v>71</v>
      </c>
      <c r="E22" s="74"/>
      <c r="F22" s="74"/>
      <c r="G22" s="20" t="s">
        <v>39</v>
      </c>
      <c r="H22" s="15"/>
      <c r="I22" s="15"/>
      <c r="J22" s="15"/>
      <c r="K22" s="15"/>
      <c r="L22" s="15"/>
      <c r="M22" s="15"/>
    </row>
    <row r="23" spans="1:14" ht="24" customHeight="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4" ht="24" customHeight="1" x14ac:dyDescent="0.3">
      <c r="A24" s="91" t="s">
        <v>7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3"/>
    </row>
    <row r="25" spans="1:14" ht="24" customHeight="1" x14ac:dyDescent="0.3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4" ht="24" customHeight="1" x14ac:dyDescent="0.3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4" ht="42" customHeight="1" x14ac:dyDescent="0.3">
      <c r="A27" s="18" t="s">
        <v>40</v>
      </c>
      <c r="B27" s="18" t="s">
        <v>72</v>
      </c>
      <c r="C27" s="18" t="s">
        <v>73</v>
      </c>
      <c r="D27" s="18" t="s">
        <v>74</v>
      </c>
      <c r="E27" s="18" t="s">
        <v>75</v>
      </c>
      <c r="F27" s="18" t="s">
        <v>41</v>
      </c>
      <c r="G27" s="18" t="s">
        <v>42</v>
      </c>
      <c r="H27" s="18" t="s">
        <v>76</v>
      </c>
      <c r="I27" s="18" t="s">
        <v>77</v>
      </c>
      <c r="J27" s="18" t="s">
        <v>78</v>
      </c>
      <c r="K27" s="18" t="s">
        <v>79</v>
      </c>
      <c r="L27" s="18" t="s">
        <v>80</v>
      </c>
      <c r="M27" s="21" t="s">
        <v>81</v>
      </c>
      <c r="N27" s="22" t="s">
        <v>82</v>
      </c>
    </row>
    <row r="28" spans="1:14" ht="32.1" customHeight="1" x14ac:dyDescent="0.3">
      <c r="A28" s="19" t="str">
        <f>IF(OR('Sample release form'!A15="",'Sample release form'!A15="Add lines if needed",'Sample release form'!A15="Stem Genomics",'Sample release form'!A15="Add comments if necessary:",'Sample release form'!A15="*Please specify the target cell type or tissue into which the iPSCs will be differentiated (e.g., neurons, cardiomyocytes, hepatocytes)"),"",ROW()-27)</f>
        <v/>
      </c>
      <c r="B28" s="19" t="str">
        <f>IF(OR('Sample release form'!A15="",'Sample release form'!A15="Add lines if needed",'Sample release form'!A15="Stem Genomics",'Sample release form'!A15="Add comments if necessary:",'Sample release form'!A15="*Please specify the target cell type or tissue into which the iPSCs will be differentiated (e.g., neurons, cardiomyocytes, hepatocytes)"),"",'Sample release form'!A15)</f>
        <v/>
      </c>
      <c r="C28" s="19"/>
      <c r="D28" s="19" t="str">
        <f>IF(OR($B28="",'Sample release form'!B15=""),"",'Sample release form'!B15)</f>
        <v/>
      </c>
      <c r="E28" s="19" t="str">
        <f>IF(OR($B28="",'Sample release form'!C15=""),"",'Sample release form'!C15)</f>
        <v/>
      </c>
      <c r="F28" s="19" t="str">
        <f t="shared" ref="F28:F58" si="0">IF($B28="","","Human")</f>
        <v/>
      </c>
      <c r="G28" s="19" t="str">
        <f t="shared" ref="G28:G58" si="1">IF($B28="","","Homo sapiens")</f>
        <v/>
      </c>
      <c r="H28" s="19"/>
      <c r="I28" s="19" t="str">
        <f t="shared" ref="I28:I58" si="2">IF($B28="","","DNA")</f>
        <v/>
      </c>
      <c r="J28" s="19" t="str">
        <f t="shared" ref="J28:J58" si="3">IF($B28="","","Cell")</f>
        <v/>
      </c>
      <c r="K28" s="19"/>
      <c r="L28" s="19" t="str">
        <f>IF(OR($B28="",'Sample release form'!D15=""),"",'Sample release form'!D15)</f>
        <v/>
      </c>
      <c r="M28" s="23" t="str">
        <f>IF($B28="","",'Sample release form'!I15)</f>
        <v/>
      </c>
      <c r="N28" s="23" t="str">
        <f>IF(OR($B28="",'Sample release form'!J15=""),"",'Sample release form'!J15)</f>
        <v/>
      </c>
    </row>
    <row r="29" spans="1:14" ht="32.1" customHeight="1" x14ac:dyDescent="0.3">
      <c r="A29" s="19" t="str">
        <f>IF(OR('Sample release form'!A16="",'Sample release form'!A16="Add lines if needed",'Sample release form'!A16="Stem Genomics",'Sample release form'!A16="Add comments if necessary:",'Sample release form'!A16="*Please specify the target cell type or tissue into which the iPSCs will be differentiated (e.g., neurons, cardiomyocytes, hepatocytes)"),"",ROW()-27)</f>
        <v/>
      </c>
      <c r="B29" s="19" t="str">
        <f>IF(OR('Sample release form'!A16="",'Sample release form'!A16="Add lines if needed",'Sample release form'!A16="Stem Genomics",'Sample release form'!A16="Add comments if necessary:",'Sample release form'!A16="*Please specify the target cell type or tissue into which the iPSCs will be differentiated (e.g., neurons, cardiomyocytes, hepatocytes)"),"",'Sample release form'!A16)</f>
        <v/>
      </c>
      <c r="C29" s="19"/>
      <c r="D29" s="19" t="str">
        <f>IF(OR($B29="",'Sample release form'!B16=""),"",'Sample release form'!B16)</f>
        <v/>
      </c>
      <c r="E29" s="19" t="str">
        <f>IF(OR($B29="",'Sample release form'!C16=""),"",'Sample release form'!C16)</f>
        <v/>
      </c>
      <c r="F29" s="19" t="str">
        <f t="shared" si="0"/>
        <v/>
      </c>
      <c r="G29" s="19" t="str">
        <f t="shared" si="1"/>
        <v/>
      </c>
      <c r="H29" s="19"/>
      <c r="I29" s="19" t="str">
        <f t="shared" si="2"/>
        <v/>
      </c>
      <c r="J29" s="19" t="str">
        <f t="shared" si="3"/>
        <v/>
      </c>
      <c r="K29" s="19"/>
      <c r="L29" s="19" t="str">
        <f>IF(OR($B29="",'Sample release form'!D16=""),"",'Sample release form'!D16)</f>
        <v/>
      </c>
      <c r="M29" s="23" t="str">
        <f>IF($B29="","",'Sample release form'!I16)</f>
        <v/>
      </c>
      <c r="N29" s="23" t="str">
        <f>IF(OR($B29="",'Sample release form'!J16=""),"",'Sample release form'!J16)</f>
        <v/>
      </c>
    </row>
    <row r="30" spans="1:14" ht="32.1" customHeight="1" x14ac:dyDescent="0.3">
      <c r="A30" s="19" t="str">
        <f>IF(OR('Sample release form'!A17="",'Sample release form'!A17="Add lines if needed",'Sample release form'!A17="Stem Genomics",'Sample release form'!A17="Add comments if necessary:",'Sample release form'!A17="*Please specify the target cell type or tissue into which the iPSCs will be differentiated (e.g., neurons, cardiomyocytes, hepatocytes)"),"",ROW()-27)</f>
        <v/>
      </c>
      <c r="B30" s="19" t="str">
        <f>IF(OR('Sample release form'!A17="",'Sample release form'!A17="Add lines if needed",'Sample release form'!A17="Stem Genomics",'Sample release form'!A17="Add comments if necessary:",'Sample release form'!A17="*Please specify the target cell type or tissue into which the iPSCs will be differentiated (e.g., neurons, cardiomyocytes, hepatocytes)"),"",'Sample release form'!A17)</f>
        <v/>
      </c>
      <c r="C30" s="19"/>
      <c r="D30" s="19" t="str">
        <f>IF(OR($B30="",'Sample release form'!B17=""),"",'Sample release form'!B17)</f>
        <v/>
      </c>
      <c r="E30" s="19" t="str">
        <f>IF(OR($B30="",'Sample release form'!C17=""),"",'Sample release form'!C17)</f>
        <v/>
      </c>
      <c r="F30" s="19" t="str">
        <f t="shared" si="0"/>
        <v/>
      </c>
      <c r="G30" s="19" t="str">
        <f t="shared" si="1"/>
        <v/>
      </c>
      <c r="H30" s="19"/>
      <c r="I30" s="19" t="str">
        <f t="shared" si="2"/>
        <v/>
      </c>
      <c r="J30" s="19" t="str">
        <f t="shared" si="3"/>
        <v/>
      </c>
      <c r="K30" s="19"/>
      <c r="L30" s="19" t="str">
        <f>IF(OR($B30="",'Sample release form'!D17=""),"",'Sample release form'!D17)</f>
        <v/>
      </c>
      <c r="M30" s="23" t="str">
        <f>IF($B30="","",'Sample release form'!I17)</f>
        <v/>
      </c>
      <c r="N30" s="23" t="str">
        <f>IF(OR($B30="",'Sample release form'!J17=""),"",'Sample release form'!J17)</f>
        <v/>
      </c>
    </row>
    <row r="31" spans="1:14" ht="32.1" customHeight="1" x14ac:dyDescent="0.3">
      <c r="A31" s="19" t="str">
        <f>IF(OR('Sample release form'!A18="",'Sample release form'!A18="Add lines if needed",'Sample release form'!A18="Stem Genomics",'Sample release form'!A18="Add comments if necessary:",'Sample release form'!A18="*Please specify the target cell type or tissue into which the iPSCs will be differentiated (e.g., neurons, cardiomyocytes, hepatocytes)"),"",ROW()-27)</f>
        <v/>
      </c>
      <c r="B31" s="19" t="str">
        <f>IF(OR('Sample release form'!A18="",'Sample release form'!A18="Add lines if needed",'Sample release form'!A18="Stem Genomics",'Sample release form'!A18="Add comments if necessary:",'Sample release form'!A18="*Please specify the target cell type or tissue into which the iPSCs will be differentiated (e.g., neurons, cardiomyocytes, hepatocytes)"),"",'Sample release form'!A18)</f>
        <v/>
      </c>
      <c r="C31" s="19"/>
      <c r="D31" s="19" t="str">
        <f>IF(OR($B31="",'Sample release form'!B18=""),"",'Sample release form'!B18)</f>
        <v/>
      </c>
      <c r="E31" s="19" t="str">
        <f>IF(OR($B31="",'Sample release form'!C18=""),"",'Sample release form'!C18)</f>
        <v/>
      </c>
      <c r="F31" s="19" t="str">
        <f t="shared" si="0"/>
        <v/>
      </c>
      <c r="G31" s="19" t="str">
        <f t="shared" si="1"/>
        <v/>
      </c>
      <c r="H31" s="19"/>
      <c r="I31" s="19" t="str">
        <f t="shared" si="2"/>
        <v/>
      </c>
      <c r="J31" s="19" t="str">
        <f t="shared" si="3"/>
        <v/>
      </c>
      <c r="K31" s="19"/>
      <c r="L31" s="19" t="str">
        <f>IF(OR($B31="",'Sample release form'!D18=""),"",'Sample release form'!D18)</f>
        <v/>
      </c>
      <c r="M31" s="23" t="str">
        <f>IF($B31="","",'Sample release form'!I18)</f>
        <v/>
      </c>
      <c r="N31" s="23" t="str">
        <f>IF(OR($B31="",'Sample release form'!J18=""),"",'Sample release form'!J18)</f>
        <v/>
      </c>
    </row>
    <row r="32" spans="1:14" ht="32.1" customHeight="1" x14ac:dyDescent="0.3">
      <c r="A32" s="19" t="str">
        <f>IF(OR('Sample release form'!A19="",'Sample release form'!A19="Add lines if needed",'Sample release form'!A19="Stem Genomics",'Sample release form'!A19="Add comments if necessary:",'Sample release form'!A19="*Please specify the target cell type or tissue into which the iPSCs will be differentiated (e.g., neurons, cardiomyocytes, hepatocytes)"),"",ROW()-27)</f>
        <v/>
      </c>
      <c r="B32" s="19" t="str">
        <f>IF(OR('Sample release form'!A19="",'Sample release form'!A19="Add lines if needed",'Sample release form'!A19="Stem Genomics",'Sample release form'!A19="Add comments if necessary:",'Sample release form'!A19="*Please specify the target cell type or tissue into which the iPSCs will be differentiated (e.g., neurons, cardiomyocytes, hepatocytes)"),"",'Sample release form'!A19)</f>
        <v/>
      </c>
      <c r="C32" s="19"/>
      <c r="D32" s="19" t="str">
        <f>IF(OR($B32="",'Sample release form'!B19=""),"",'Sample release form'!B19)</f>
        <v/>
      </c>
      <c r="E32" s="19" t="str">
        <f>IF(OR($B32="",'Sample release form'!C19=""),"",'Sample release form'!C19)</f>
        <v/>
      </c>
      <c r="F32" s="19" t="str">
        <f t="shared" si="0"/>
        <v/>
      </c>
      <c r="G32" s="19" t="str">
        <f t="shared" si="1"/>
        <v/>
      </c>
      <c r="H32" s="19"/>
      <c r="I32" s="19" t="str">
        <f t="shared" si="2"/>
        <v/>
      </c>
      <c r="J32" s="19" t="str">
        <f t="shared" si="3"/>
        <v/>
      </c>
      <c r="K32" s="19"/>
      <c r="L32" s="19" t="str">
        <f>IF(OR($B32="",'Sample release form'!D19=""),"",'Sample release form'!D19)</f>
        <v/>
      </c>
      <c r="M32" s="23" t="str">
        <f>IF($B32="","",'Sample release form'!I19)</f>
        <v/>
      </c>
      <c r="N32" s="23" t="str">
        <f>IF(OR($B32="",'Sample release form'!J19=""),"",'Sample release form'!J19)</f>
        <v/>
      </c>
    </row>
    <row r="33" spans="1:14" ht="32.1" customHeight="1" x14ac:dyDescent="0.3">
      <c r="A33" s="19" t="str">
        <f>IF(OR('Sample release form'!A20="",'Sample release form'!A20="Add lines if needed",'Sample release form'!A20="Stem Genomics",'Sample release form'!A20="Add comments if necessary:",'Sample release form'!A20="*Please specify the target cell type or tissue into which the iPSCs will be differentiated (e.g., neurons, cardiomyocytes, hepatocytes)"),"",ROW()-27)</f>
        <v/>
      </c>
      <c r="B33" s="19" t="str">
        <f>IF(OR('Sample release form'!A20="",'Sample release form'!A20="Add lines if needed",'Sample release form'!A20="Stem Genomics",'Sample release form'!A20="Add comments if necessary:",'Sample release form'!A20="*Please specify the target cell type or tissue into which the iPSCs will be differentiated (e.g., neurons, cardiomyocytes, hepatocytes)"),"",'Sample release form'!A20)</f>
        <v/>
      </c>
      <c r="C33" s="19"/>
      <c r="D33" s="19" t="str">
        <f>IF(OR($B33="",'Sample release form'!B20=""),"",'Sample release form'!B20)</f>
        <v/>
      </c>
      <c r="E33" s="19" t="str">
        <f>IF(OR($B33="",'Sample release form'!C20=""),"",'Sample release form'!C20)</f>
        <v/>
      </c>
      <c r="F33" s="19" t="str">
        <f t="shared" si="0"/>
        <v/>
      </c>
      <c r="G33" s="19" t="str">
        <f t="shared" si="1"/>
        <v/>
      </c>
      <c r="H33" s="19"/>
      <c r="I33" s="19" t="str">
        <f t="shared" si="2"/>
        <v/>
      </c>
      <c r="J33" s="19" t="str">
        <f t="shared" si="3"/>
        <v/>
      </c>
      <c r="K33" s="19"/>
      <c r="L33" s="19" t="str">
        <f>IF(OR($B33="",'Sample release form'!D20=""),"",'Sample release form'!D20)</f>
        <v/>
      </c>
      <c r="M33" s="23" t="str">
        <f>IF($B33="","",'Sample release form'!I20)</f>
        <v/>
      </c>
      <c r="N33" s="23" t="str">
        <f>IF(OR($B33="",'Sample release form'!J20=""),"",'Sample release form'!J20)</f>
        <v/>
      </c>
    </row>
    <row r="34" spans="1:14" ht="32.1" customHeight="1" x14ac:dyDescent="0.3">
      <c r="A34" s="19" t="str">
        <f>IF(OR('Sample release form'!A21="",'Sample release form'!A21="Add lines if needed",'Sample release form'!A21="Stem Genomics",'Sample release form'!A21="Add comments if necessary:",'Sample release form'!A21="*Please specify the target cell type or tissue into which the iPSCs will be differentiated (e.g., neurons, cardiomyocytes, hepatocytes)"),"",ROW()-27)</f>
        <v/>
      </c>
      <c r="B34" s="19" t="str">
        <f>IF(OR('Sample release form'!A21="",'Sample release form'!A21="Add lines if needed",'Sample release form'!A21="Stem Genomics",'Sample release form'!A21="Add comments if necessary:",'Sample release form'!A21="*Please specify the target cell type or tissue into which the iPSCs will be differentiated (e.g., neurons, cardiomyocytes, hepatocytes)"),"",'Sample release form'!A21)</f>
        <v/>
      </c>
      <c r="C34" s="19"/>
      <c r="D34" s="19" t="str">
        <f>IF(OR($B34="",'Sample release form'!B21=""),"",'Sample release form'!B21)</f>
        <v/>
      </c>
      <c r="E34" s="19" t="str">
        <f>IF(OR($B34="",'Sample release form'!C21=""),"",'Sample release form'!C21)</f>
        <v/>
      </c>
      <c r="F34" s="19" t="str">
        <f t="shared" si="0"/>
        <v/>
      </c>
      <c r="G34" s="19" t="str">
        <f t="shared" si="1"/>
        <v/>
      </c>
      <c r="H34" s="19"/>
      <c r="I34" s="19" t="str">
        <f t="shared" si="2"/>
        <v/>
      </c>
      <c r="J34" s="19" t="str">
        <f t="shared" si="3"/>
        <v/>
      </c>
      <c r="K34" s="19"/>
      <c r="L34" s="19" t="str">
        <f>IF(OR($B34="",'Sample release form'!D21=""),"",'Sample release form'!D21)</f>
        <v/>
      </c>
      <c r="M34" s="23" t="str">
        <f>IF($B34="","",'Sample release form'!I21)</f>
        <v/>
      </c>
      <c r="N34" s="23" t="str">
        <f>IF(OR($B34="",'Sample release form'!J21=""),"",'Sample release form'!J21)</f>
        <v/>
      </c>
    </row>
    <row r="35" spans="1:14" ht="32.1" customHeight="1" x14ac:dyDescent="0.3">
      <c r="A35" s="19" t="str">
        <f>IF(OR('Sample release form'!A22="",'Sample release form'!A22="Add lines if needed",'Sample release form'!A22="Stem Genomics",'Sample release form'!A22="Add comments if necessary:",'Sample release form'!A22="*Please specify the target cell type or tissue into which the iPSCs will be differentiated (e.g., neurons, cardiomyocytes, hepatocytes)"),"",ROW()-27)</f>
        <v/>
      </c>
      <c r="B35" s="19" t="str">
        <f>IF(OR('Sample release form'!A22="",'Sample release form'!A22="Add lines if needed",'Sample release form'!A22="Stem Genomics",'Sample release form'!A22="Add comments if necessary:",'Sample release form'!A22="*Please specify the target cell type or tissue into which the iPSCs will be differentiated (e.g., neurons, cardiomyocytes, hepatocytes)"),"",'Sample release form'!A22)</f>
        <v/>
      </c>
      <c r="C35" s="19"/>
      <c r="D35" s="19" t="str">
        <f>IF(OR($B35="",'Sample release form'!B22=""),"",'Sample release form'!B22)</f>
        <v/>
      </c>
      <c r="E35" s="19" t="str">
        <f>IF(OR($B35="",'Sample release form'!C22=""),"",'Sample release form'!C22)</f>
        <v/>
      </c>
      <c r="F35" s="19" t="str">
        <f t="shared" si="0"/>
        <v/>
      </c>
      <c r="G35" s="19" t="str">
        <f t="shared" si="1"/>
        <v/>
      </c>
      <c r="H35" s="19"/>
      <c r="I35" s="19" t="str">
        <f t="shared" si="2"/>
        <v/>
      </c>
      <c r="J35" s="19" t="str">
        <f t="shared" si="3"/>
        <v/>
      </c>
      <c r="K35" s="19"/>
      <c r="L35" s="19" t="str">
        <f>IF(OR($B35="",'Sample release form'!D22=""),"",'Sample release form'!D22)</f>
        <v/>
      </c>
      <c r="M35" s="23" t="str">
        <f>IF($B35="","",'Sample release form'!I22)</f>
        <v/>
      </c>
      <c r="N35" s="23" t="str">
        <f>IF(OR($B35="",'Sample release form'!J22=""),"",'Sample release form'!J22)</f>
        <v/>
      </c>
    </row>
    <row r="36" spans="1:14" ht="32.1" customHeight="1" x14ac:dyDescent="0.3">
      <c r="A36" s="19" t="str">
        <f>IF(OR('Sample release form'!A23="",'Sample release form'!A23="Add lines if needed",'Sample release form'!A23="Stem Genomics",'Sample release form'!A23="Add comments if necessary:",'Sample release form'!A23="*Please specify the target cell type or tissue into which the iPSCs will be differentiated (e.g., neurons, cardiomyocytes, hepatocytes)"),"",ROW()-27)</f>
        <v/>
      </c>
      <c r="B36" s="19" t="str">
        <f>IF(OR('Sample release form'!A23="",'Sample release form'!A23="Add lines if needed",'Sample release form'!A23="Stem Genomics",'Sample release form'!A23="Add comments if necessary:",'Sample release form'!A23="*Please specify the target cell type or tissue into which the iPSCs will be differentiated (e.g., neurons, cardiomyocytes, hepatocytes)"),"",'Sample release form'!A23)</f>
        <v/>
      </c>
      <c r="C36" s="19"/>
      <c r="D36" s="19" t="str">
        <f>IF(OR($B36="",'Sample release form'!B23=""),"",'Sample release form'!B23)</f>
        <v/>
      </c>
      <c r="E36" s="19" t="str">
        <f>IF(OR($B36="",'Sample release form'!C23=""),"",'Sample release form'!C23)</f>
        <v/>
      </c>
      <c r="F36" s="19" t="str">
        <f t="shared" si="0"/>
        <v/>
      </c>
      <c r="G36" s="19" t="str">
        <f t="shared" si="1"/>
        <v/>
      </c>
      <c r="H36" s="19"/>
      <c r="I36" s="19" t="str">
        <f t="shared" si="2"/>
        <v/>
      </c>
      <c r="J36" s="19" t="str">
        <f t="shared" si="3"/>
        <v/>
      </c>
      <c r="K36" s="19"/>
      <c r="L36" s="19" t="str">
        <f>IF(OR($B36="",'Sample release form'!D23=""),"",'Sample release form'!D23)</f>
        <v/>
      </c>
      <c r="M36" s="23" t="str">
        <f>IF($B36="","",'Sample release form'!I23)</f>
        <v/>
      </c>
      <c r="N36" s="23" t="str">
        <f>IF(OR($B36="",'Sample release form'!J23=""),"",'Sample release form'!J23)</f>
        <v/>
      </c>
    </row>
    <row r="37" spans="1:14" ht="32.1" customHeight="1" x14ac:dyDescent="0.3">
      <c r="A37" s="19" t="str">
        <f>IF(OR('Sample release form'!A24="",'Sample release form'!A24="Add lines if needed",'Sample release form'!A24="Stem Genomics",'Sample release form'!A24="Add comments if necessary:",'Sample release form'!A24="*Please specify the target cell type or tissue into which the iPSCs will be differentiated (e.g., neurons, cardiomyocytes, hepatocytes)"),"",ROW()-27)</f>
        <v/>
      </c>
      <c r="B37" s="19" t="str">
        <f>IF(OR('Sample release form'!A24="",'Sample release form'!A24="Add lines if needed",'Sample release form'!A24="Stem Genomics",'Sample release form'!A24="Add comments if necessary:",'Sample release form'!A24="*Please specify the target cell type or tissue into which the iPSCs will be differentiated (e.g., neurons, cardiomyocytes, hepatocytes)"),"",'Sample release form'!A24)</f>
        <v/>
      </c>
      <c r="C37" s="19"/>
      <c r="D37" s="19" t="str">
        <f>IF(OR($B37="",'Sample release form'!B24=""),"",'Sample release form'!B24)</f>
        <v/>
      </c>
      <c r="E37" s="19" t="str">
        <f>IF(OR($B37="",'Sample release form'!C24=""),"",'Sample release form'!C24)</f>
        <v/>
      </c>
      <c r="F37" s="19" t="str">
        <f t="shared" si="0"/>
        <v/>
      </c>
      <c r="G37" s="19" t="str">
        <f t="shared" si="1"/>
        <v/>
      </c>
      <c r="H37" s="19"/>
      <c r="I37" s="19" t="str">
        <f t="shared" si="2"/>
        <v/>
      </c>
      <c r="J37" s="19" t="str">
        <f t="shared" si="3"/>
        <v/>
      </c>
      <c r="K37" s="19"/>
      <c r="L37" s="19" t="str">
        <f>IF(OR($B37="",'Sample release form'!D24=""),"",'Sample release form'!D24)</f>
        <v/>
      </c>
      <c r="M37" s="23" t="str">
        <f>IF($B37="","",'Sample release form'!I24)</f>
        <v/>
      </c>
      <c r="N37" s="23" t="str">
        <f>IF(OR($B37="",'Sample release form'!J24=""),"",'Sample release form'!J24)</f>
        <v/>
      </c>
    </row>
    <row r="38" spans="1:14" ht="32.1" customHeight="1" x14ac:dyDescent="0.3">
      <c r="A38" s="19" t="str">
        <f>IF(OR('Sample release form'!A25="",'Sample release form'!A25="Add lines if needed",'Sample release form'!A25="Stem Genomics",'Sample release form'!A25="Add comments if necessary:",'Sample release form'!A25="*Please specify the target cell type or tissue into which the iPSCs will be differentiated (e.g., neurons, cardiomyocytes, hepatocytes)"),"",ROW()-27)</f>
        <v/>
      </c>
      <c r="B38" s="19" t="str">
        <f>IF(OR('Sample release form'!A25="",'Sample release form'!A25="Add lines if needed",'Sample release form'!A25="Stem Genomics",'Sample release form'!A25="Add comments if necessary:",'Sample release form'!A25="*Please specify the target cell type or tissue into which the iPSCs will be differentiated (e.g., neurons, cardiomyocytes, hepatocytes)"),"",'Sample release form'!A25)</f>
        <v/>
      </c>
      <c r="C38" s="19"/>
      <c r="D38" s="19" t="str">
        <f>IF(OR($B38="",'Sample release form'!B25=""),"",'Sample release form'!B25)</f>
        <v/>
      </c>
      <c r="E38" s="19" t="str">
        <f>IF(OR($B38="",'Sample release form'!C25=""),"",'Sample release form'!C25)</f>
        <v/>
      </c>
      <c r="F38" s="19" t="str">
        <f t="shared" si="0"/>
        <v/>
      </c>
      <c r="G38" s="19" t="str">
        <f t="shared" si="1"/>
        <v/>
      </c>
      <c r="H38" s="19"/>
      <c r="I38" s="19" t="str">
        <f t="shared" si="2"/>
        <v/>
      </c>
      <c r="J38" s="19" t="str">
        <f t="shared" si="3"/>
        <v/>
      </c>
      <c r="K38" s="19"/>
      <c r="L38" s="19" t="str">
        <f>IF(OR($B38="",'Sample release form'!D25=""),"",'Sample release form'!D25)</f>
        <v/>
      </c>
      <c r="M38" s="23" t="str">
        <f>IF($B38="","",'Sample release form'!I25)</f>
        <v/>
      </c>
      <c r="N38" s="23" t="str">
        <f>IF(OR($B38="",'Sample release form'!J25=""),"",'Sample release form'!J25)</f>
        <v/>
      </c>
    </row>
    <row r="39" spans="1:14" ht="32.1" customHeight="1" x14ac:dyDescent="0.3">
      <c r="A39" s="19" t="str">
        <f>IF(OR('Sample release form'!A26="",'Sample release form'!A26="Add lines if needed",'Sample release form'!A26="Stem Genomics",'Sample release form'!A26="Add comments if necessary:",'Sample release form'!A26="*Please specify the target cell type or tissue into which the iPSCs will be differentiated (e.g., neurons, cardiomyocytes, hepatocytes)"),"",ROW()-27)</f>
        <v/>
      </c>
      <c r="B39" s="19" t="str">
        <f>IF(OR('Sample release form'!A26="",'Sample release form'!A26="Add lines if needed",'Sample release form'!A26="Stem Genomics",'Sample release form'!A26="Add comments if necessary:",'Sample release form'!A26="*Please specify the target cell type or tissue into which the iPSCs will be differentiated (e.g., neurons, cardiomyocytes, hepatocytes)"),"",'Sample release form'!A26)</f>
        <v/>
      </c>
      <c r="C39" s="19"/>
      <c r="D39" s="19" t="str">
        <f>IF(OR($B39="",'Sample release form'!B26=""),"",'Sample release form'!B26)</f>
        <v/>
      </c>
      <c r="E39" s="19" t="str">
        <f>IF(OR($B39="",'Sample release form'!C26=""),"",'Sample release form'!C26)</f>
        <v/>
      </c>
      <c r="F39" s="19" t="str">
        <f t="shared" si="0"/>
        <v/>
      </c>
      <c r="G39" s="19" t="str">
        <f t="shared" si="1"/>
        <v/>
      </c>
      <c r="H39" s="19"/>
      <c r="I39" s="19" t="str">
        <f t="shared" si="2"/>
        <v/>
      </c>
      <c r="J39" s="19" t="str">
        <f t="shared" si="3"/>
        <v/>
      </c>
      <c r="K39" s="19"/>
      <c r="L39" s="19" t="str">
        <f>IF(OR($B39="",'Sample release form'!D26=""),"",'Sample release form'!D26)</f>
        <v/>
      </c>
      <c r="M39" s="23" t="str">
        <f>IF($B39="","",'Sample release form'!I26)</f>
        <v/>
      </c>
      <c r="N39" s="23" t="str">
        <f>IF(OR($B39="",'Sample release form'!J26=""),"",'Sample release form'!J26)</f>
        <v/>
      </c>
    </row>
    <row r="40" spans="1:14" ht="32.1" customHeight="1" x14ac:dyDescent="0.3">
      <c r="A40" s="19" t="str">
        <f>IF(OR('Sample release form'!A27="",'Sample release form'!A27="Add lines if needed",'Sample release form'!A27="Stem Genomics",'Sample release form'!A27="Add comments if necessary:",'Sample release form'!A27="*Please specify the target cell type or tissue into which the iPSCs will be differentiated (e.g., neurons, cardiomyocytes, hepatocytes)"),"",ROW()-27)</f>
        <v/>
      </c>
      <c r="B40" s="19" t="str">
        <f>IF(OR('Sample release form'!A27="",'Sample release form'!A27="Add lines if needed",'Sample release form'!A27="Stem Genomics",'Sample release form'!A27="Add comments if necessary:",'Sample release form'!A27="*Please specify the target cell type or tissue into which the iPSCs will be differentiated (e.g., neurons, cardiomyocytes, hepatocytes)"),"",'Sample release form'!A27)</f>
        <v/>
      </c>
      <c r="C40" s="19"/>
      <c r="D40" s="19" t="str">
        <f>IF(OR($B40="",'Sample release form'!B27=""),"",'Sample release form'!B27)</f>
        <v/>
      </c>
      <c r="E40" s="19" t="str">
        <f>IF(OR($B40="",'Sample release form'!C27=""),"",'Sample release form'!C27)</f>
        <v/>
      </c>
      <c r="F40" s="19" t="str">
        <f t="shared" si="0"/>
        <v/>
      </c>
      <c r="G40" s="19" t="str">
        <f t="shared" si="1"/>
        <v/>
      </c>
      <c r="H40" s="19"/>
      <c r="I40" s="19" t="str">
        <f t="shared" si="2"/>
        <v/>
      </c>
      <c r="J40" s="19" t="str">
        <f t="shared" si="3"/>
        <v/>
      </c>
      <c r="K40" s="19"/>
      <c r="L40" s="19" t="str">
        <f>IF(OR($B40="",'Sample release form'!D27=""),"",'Sample release form'!D27)</f>
        <v/>
      </c>
      <c r="M40" s="23" t="str">
        <f>IF($B40="","",'Sample release form'!I27)</f>
        <v/>
      </c>
      <c r="N40" s="23" t="str">
        <f>IF(OR($B40="",'Sample release form'!J27=""),"",'Sample release form'!J27)</f>
        <v/>
      </c>
    </row>
    <row r="41" spans="1:14" ht="32.1" customHeight="1" x14ac:dyDescent="0.3">
      <c r="A41" s="19" t="str">
        <f>IF(OR('Sample release form'!A28="",'Sample release form'!A28="Add lines if needed",'Sample release form'!A28="Stem Genomics",'Sample release form'!A28="Add comments if necessary:",'Sample release form'!A28="*Please specify the target cell type or tissue into which the iPSCs will be differentiated (e.g., neurons, cardiomyocytes, hepatocytes)"),"",ROW()-27)</f>
        <v/>
      </c>
      <c r="B41" s="19" t="str">
        <f>IF(OR('Sample release form'!A28="",'Sample release form'!A28="Add lines if needed",'Sample release form'!A28="Stem Genomics",'Sample release form'!A28="Add comments if necessary:",'Sample release form'!A28="*Please specify the target cell type or tissue into which the iPSCs will be differentiated (e.g., neurons, cardiomyocytes, hepatocytes)"),"",'Sample release form'!A28)</f>
        <v/>
      </c>
      <c r="C41" s="19"/>
      <c r="D41" s="19" t="str">
        <f>IF(OR($B41="",'Sample release form'!B28=""),"",'Sample release form'!B28)</f>
        <v/>
      </c>
      <c r="E41" s="19" t="str">
        <f>IF(OR($B41="",'Sample release form'!C28=""),"",'Sample release form'!C28)</f>
        <v/>
      </c>
      <c r="F41" s="19" t="str">
        <f t="shared" si="0"/>
        <v/>
      </c>
      <c r="G41" s="19" t="str">
        <f t="shared" si="1"/>
        <v/>
      </c>
      <c r="H41" s="19"/>
      <c r="I41" s="19" t="str">
        <f t="shared" si="2"/>
        <v/>
      </c>
      <c r="J41" s="19" t="str">
        <f t="shared" si="3"/>
        <v/>
      </c>
      <c r="K41" s="19"/>
      <c r="L41" s="19" t="str">
        <f>IF(OR($B41="",'Sample release form'!D28=""),"",'Sample release form'!D28)</f>
        <v/>
      </c>
      <c r="M41" s="23" t="str">
        <f>IF($B41="","",'Sample release form'!I28)</f>
        <v/>
      </c>
      <c r="N41" s="23" t="str">
        <f>IF(OR($B41="",'Sample release form'!J28=""),"",'Sample release form'!J28)</f>
        <v/>
      </c>
    </row>
    <row r="42" spans="1:14" ht="32.1" customHeight="1" x14ac:dyDescent="0.3">
      <c r="A42" s="19" t="str">
        <f>IF(OR('Sample release form'!A29="",'Sample release form'!A29="Add lines if needed",'Sample release form'!A29="Stem Genomics",'Sample release form'!A29="Add comments if necessary:",'Sample release form'!A29="*Please specify the target cell type or tissue into which the iPSCs will be differentiated (e.g., neurons, cardiomyocytes, hepatocytes)"),"",ROW()-27)</f>
        <v/>
      </c>
      <c r="B42" s="19" t="str">
        <f>IF(OR('Sample release form'!A29="",'Sample release form'!A29="Add lines if needed",'Sample release form'!A29="Stem Genomics",'Sample release form'!A29="Add comments if necessary:",'Sample release form'!A29="*Please specify the target cell type or tissue into which the iPSCs will be differentiated (e.g., neurons, cardiomyocytes, hepatocytes)"),"",'Sample release form'!A29)</f>
        <v/>
      </c>
      <c r="C42" s="19"/>
      <c r="D42" s="19" t="str">
        <f>IF(OR($B42="",'Sample release form'!B29=""),"",'Sample release form'!B29)</f>
        <v/>
      </c>
      <c r="E42" s="19" t="str">
        <f>IF(OR($B42="",'Sample release form'!C29=""),"",'Sample release form'!C29)</f>
        <v/>
      </c>
      <c r="F42" s="19" t="str">
        <f t="shared" si="0"/>
        <v/>
      </c>
      <c r="G42" s="19" t="str">
        <f t="shared" si="1"/>
        <v/>
      </c>
      <c r="H42" s="19"/>
      <c r="I42" s="19" t="str">
        <f t="shared" si="2"/>
        <v/>
      </c>
      <c r="J42" s="19" t="str">
        <f t="shared" si="3"/>
        <v/>
      </c>
      <c r="K42" s="19"/>
      <c r="L42" s="19" t="str">
        <f>IF(OR($B42="",'Sample release form'!D29=""),"",'Sample release form'!D29)</f>
        <v/>
      </c>
      <c r="M42" s="23" t="str">
        <f>IF($B42="","",'Sample release form'!I29)</f>
        <v/>
      </c>
      <c r="N42" s="23" t="str">
        <f>IF(OR($B42="",'Sample release form'!J29=""),"",'Sample release form'!J29)</f>
        <v/>
      </c>
    </row>
    <row r="43" spans="1:14" ht="32.1" customHeight="1" x14ac:dyDescent="0.3">
      <c r="A43" s="19" t="str">
        <f>IF(OR('Sample release form'!A30="",'Sample release form'!A30="Add lines if needed",'Sample release form'!A30="Stem Genomics",'Sample release form'!A30="Add comments if necessary:",'Sample release form'!A30="*Please specify the target cell type or tissue into which the iPSCs will be differentiated (e.g., neurons, cardiomyocytes, hepatocytes)"),"",ROW()-27)</f>
        <v/>
      </c>
      <c r="B43" s="19" t="str">
        <f>IF(OR('Sample release form'!A30="",'Sample release form'!A30="Add lines if needed",'Sample release form'!A30="Stem Genomics",'Sample release form'!A30="Add comments if necessary:",'Sample release form'!A30="*Please specify the target cell type or tissue into which the iPSCs will be differentiated (e.g., neurons, cardiomyocytes, hepatocytes)"),"",'Sample release form'!A30)</f>
        <v/>
      </c>
      <c r="C43" s="19"/>
      <c r="D43" s="19" t="str">
        <f>IF(OR($B43="",'Sample release form'!B30=""),"",'Sample release form'!B30)</f>
        <v/>
      </c>
      <c r="E43" s="19" t="str">
        <f>IF(OR($B43="",'Sample release form'!C30=""),"",'Sample release form'!C30)</f>
        <v/>
      </c>
      <c r="F43" s="19" t="str">
        <f t="shared" si="0"/>
        <v/>
      </c>
      <c r="G43" s="19" t="str">
        <f t="shared" si="1"/>
        <v/>
      </c>
      <c r="H43" s="19"/>
      <c r="I43" s="19" t="str">
        <f t="shared" si="2"/>
        <v/>
      </c>
      <c r="J43" s="19" t="str">
        <f t="shared" si="3"/>
        <v/>
      </c>
      <c r="K43" s="19"/>
      <c r="L43" s="19" t="str">
        <f>IF(OR($B43="",'Sample release form'!D30=""),"",'Sample release form'!D30)</f>
        <v/>
      </c>
      <c r="M43" s="23" t="str">
        <f>IF(B43="","",'Sample release form'!I30&amp;IF(OR('Sample release form'!J30="",'Sample release form'!J30='Sample release form'!I30),"",IF('Sample release form'!I30="",""," / ")&amp;'Sample release form'!J30))</f>
        <v/>
      </c>
      <c r="N43" s="23" t="str">
        <f>IF(OR($B43="",'Sample release form'!J30=""),"",'Sample release form'!J30)</f>
        <v/>
      </c>
    </row>
    <row r="44" spans="1:14" ht="32.1" customHeight="1" x14ac:dyDescent="0.3">
      <c r="A44" s="19" t="str">
        <f>IF(OR('Sample release form'!A31="",'Sample release form'!A31="Add lines if needed",'Sample release form'!A31="Stem Genomics",'Sample release form'!A31="Add comments if necessary:",'Sample release form'!A31="*Please specify the target cell type or tissue into which the iPSCs will be differentiated (e.g., neurons, cardiomyocytes, hepatocytes)"),"",ROW()-27)</f>
        <v/>
      </c>
      <c r="B44" s="19" t="str">
        <f>IF(OR('Sample release form'!A31="",'Sample release form'!A31="Add lines if needed",'Sample release form'!A31="Stem Genomics",'Sample release form'!A31="Add comments if necessary:",'Sample release form'!A31="*Please specify the target cell type or tissue into which the iPSCs will be differentiated (e.g., neurons, cardiomyocytes, hepatocytes)"),"",'Sample release form'!A31)</f>
        <v/>
      </c>
      <c r="C44" s="19"/>
      <c r="D44" s="19" t="str">
        <f>IF(OR($B44="",'Sample release form'!B31=""),"",'Sample release form'!B31)</f>
        <v/>
      </c>
      <c r="E44" s="19" t="str">
        <f>IF(OR($B44="",'Sample release form'!C31=""),"",'Sample release form'!C31)</f>
        <v/>
      </c>
      <c r="F44" s="19" t="str">
        <f t="shared" si="0"/>
        <v/>
      </c>
      <c r="G44" s="19" t="str">
        <f t="shared" si="1"/>
        <v/>
      </c>
      <c r="H44" s="19"/>
      <c r="I44" s="19" t="str">
        <f t="shared" si="2"/>
        <v/>
      </c>
      <c r="J44" s="19" t="str">
        <f t="shared" si="3"/>
        <v/>
      </c>
      <c r="K44" s="19"/>
      <c r="L44" s="19" t="str">
        <f>IF(OR($B44="",'Sample release form'!D31=""),"",'Sample release form'!D31)</f>
        <v/>
      </c>
      <c r="M44" s="23" t="str">
        <f>IF(B44="","",'Sample release form'!I31&amp;IF(OR('Sample release form'!J31="",'Sample release form'!J31='Sample release form'!I31),"",IF('Sample release form'!I31="",""," / ")&amp;'Sample release form'!J31))</f>
        <v/>
      </c>
      <c r="N44" s="23" t="str">
        <f>IF(OR($B44="",'Sample release form'!J31=""),"",'Sample release form'!J31)</f>
        <v/>
      </c>
    </row>
    <row r="45" spans="1:14" ht="32.1" customHeight="1" x14ac:dyDescent="0.3">
      <c r="A45" s="19" t="str">
        <f>IF(OR('Sample release form'!A32="",'Sample release form'!A32="Add lines if needed",'Sample release form'!A32="Stem Genomics",'Sample release form'!A32="Add comments if necessary:",'Sample release form'!A32="*Please specify the target cell type or tissue into which the iPSCs will be differentiated (e.g., neurons, cardiomyocytes, hepatocytes)"),"",ROW()-27)</f>
        <v/>
      </c>
      <c r="B45" s="19" t="str">
        <f>IF(OR('Sample release form'!A32="",'Sample release form'!A32="Add lines if needed",'Sample release form'!A32="Stem Genomics",'Sample release form'!A32="Add comments if necessary:",'Sample release form'!A32="*Please specify the target cell type or tissue into which the iPSCs will be differentiated (e.g., neurons, cardiomyocytes, hepatocytes)"),"",'Sample release form'!A32)</f>
        <v/>
      </c>
      <c r="C45" s="19"/>
      <c r="D45" s="19" t="str">
        <f>IF(OR($B45="",'Sample release form'!B32=""),"",'Sample release form'!B32)</f>
        <v/>
      </c>
      <c r="E45" s="19" t="str">
        <f>IF(OR($B45="",'Sample release form'!C32=""),"",'Sample release form'!C32)</f>
        <v/>
      </c>
      <c r="F45" s="19" t="str">
        <f t="shared" si="0"/>
        <v/>
      </c>
      <c r="G45" s="19" t="str">
        <f t="shared" si="1"/>
        <v/>
      </c>
      <c r="H45" s="19"/>
      <c r="I45" s="19" t="str">
        <f t="shared" si="2"/>
        <v/>
      </c>
      <c r="J45" s="19" t="str">
        <f t="shared" si="3"/>
        <v/>
      </c>
      <c r="K45" s="19"/>
      <c r="L45" s="19" t="str">
        <f>IF(OR($B45="",'Sample release form'!D32=""),"",'Sample release form'!D32)</f>
        <v/>
      </c>
      <c r="M45" s="23" t="str">
        <f>IF(B45="","",'Sample release form'!I32&amp;IF(OR('Sample release form'!J32="",'Sample release form'!J32='Sample release form'!I32),"",IF('Sample release form'!I32="",""," / ")&amp;'Sample release form'!J32))</f>
        <v/>
      </c>
      <c r="N45" s="23" t="str">
        <f>IF(OR($B45="",'Sample release form'!J32=""),"",'Sample release form'!J32)</f>
        <v/>
      </c>
    </row>
    <row r="46" spans="1:14" ht="32.1" customHeight="1" x14ac:dyDescent="0.3">
      <c r="A46" s="19" t="str">
        <f>IF(OR('Sample release form'!A33="",'Sample release form'!A33="Add lines if needed",'Sample release form'!A33="Stem Genomics",'Sample release form'!A33="Add comments if necessary:",'Sample release form'!A33="*Please specify the target cell type or tissue into which the iPSCs will be differentiated (e.g., neurons, cardiomyocytes, hepatocytes)"),"",ROW()-27)</f>
        <v/>
      </c>
      <c r="B46" s="19" t="str">
        <f>IF(OR('Sample release form'!A33="",'Sample release form'!A33="Add lines if needed",'Sample release form'!A33="Stem Genomics",'Sample release form'!A33="Add comments if necessary:",'Sample release form'!A33="*Please specify the target cell type or tissue into which the iPSCs will be differentiated (e.g., neurons, cardiomyocytes, hepatocytes)"),"",'Sample release form'!A33)</f>
        <v/>
      </c>
      <c r="C46" s="19"/>
      <c r="D46" s="19" t="str">
        <f>IF(OR($B46="",'Sample release form'!B33=""),"",'Sample release form'!B33)</f>
        <v/>
      </c>
      <c r="E46" s="19" t="str">
        <f>IF(OR($B46="",'Sample release form'!C33=""),"",'Sample release form'!C33)</f>
        <v/>
      </c>
      <c r="F46" s="19" t="str">
        <f t="shared" si="0"/>
        <v/>
      </c>
      <c r="G46" s="19" t="str">
        <f t="shared" si="1"/>
        <v/>
      </c>
      <c r="H46" s="19"/>
      <c r="I46" s="19" t="str">
        <f t="shared" si="2"/>
        <v/>
      </c>
      <c r="J46" s="19" t="str">
        <f t="shared" si="3"/>
        <v/>
      </c>
      <c r="K46" s="19"/>
      <c r="L46" s="19" t="str">
        <f>IF(OR($B46="",'Sample release form'!D33=""),"",'Sample release form'!D33)</f>
        <v/>
      </c>
      <c r="M46" s="23" t="str">
        <f>IF(B46="","",'Sample release form'!I33&amp;IF(OR('Sample release form'!J33="",'Sample release form'!J33='Sample release form'!I33),"",IF('Sample release form'!I33="",""," / ")&amp;'Sample release form'!J33))</f>
        <v/>
      </c>
      <c r="N46" s="23" t="str">
        <f>IF(OR($B46="",'Sample release form'!J33=""),"",'Sample release form'!J33)</f>
        <v/>
      </c>
    </row>
    <row r="47" spans="1:14" ht="32.1" customHeight="1" x14ac:dyDescent="0.3">
      <c r="A47" s="19" t="str">
        <f>IF(OR('Sample release form'!A34="",'Sample release form'!A34="Add lines if needed",'Sample release form'!A34="Stem Genomics",'Sample release form'!A34="Add comments if necessary:",'Sample release form'!A34="*Please specify the target cell type or tissue into which the iPSCs will be differentiated (e.g., neurons, cardiomyocytes, hepatocytes)"),"",ROW()-27)</f>
        <v/>
      </c>
      <c r="B47" s="19" t="str">
        <f>IF(OR('Sample release form'!A34="",'Sample release form'!A34="Add lines if needed",'Sample release form'!A34="Stem Genomics",'Sample release form'!A34="Add comments if necessary:",'Sample release form'!A34="*Please specify the target cell type or tissue into which the iPSCs will be differentiated (e.g., neurons, cardiomyocytes, hepatocytes)"),"",'Sample release form'!A34)</f>
        <v/>
      </c>
      <c r="C47" s="19"/>
      <c r="D47" s="19" t="str">
        <f>IF(OR($B47="",'Sample release form'!B34=""),"",'Sample release form'!B34)</f>
        <v/>
      </c>
      <c r="E47" s="19" t="str">
        <f>IF(OR($B47="",'Sample release form'!C34=""),"",'Sample release form'!C34)</f>
        <v/>
      </c>
      <c r="F47" s="19" t="str">
        <f t="shared" si="0"/>
        <v/>
      </c>
      <c r="G47" s="19" t="str">
        <f t="shared" si="1"/>
        <v/>
      </c>
      <c r="H47" s="19"/>
      <c r="I47" s="19" t="str">
        <f t="shared" si="2"/>
        <v/>
      </c>
      <c r="J47" s="19" t="str">
        <f t="shared" si="3"/>
        <v/>
      </c>
      <c r="K47" s="19"/>
      <c r="L47" s="19" t="str">
        <f>IF(OR($B47="",'Sample release form'!D34=""),"",'Sample release form'!D34)</f>
        <v/>
      </c>
      <c r="M47" s="23" t="str">
        <f>IF(B47="","",'Sample release form'!I34&amp;IF(OR('Sample release form'!J34="",'Sample release form'!J34='Sample release form'!I34),"",IF('Sample release form'!I34="",""," / ")&amp;'Sample release form'!J34))</f>
        <v/>
      </c>
      <c r="N47" s="23" t="str">
        <f>IF(OR($B47="",'Sample release form'!J34=""),"",'Sample release form'!J34)</f>
        <v/>
      </c>
    </row>
    <row r="48" spans="1:14" ht="32.1" customHeight="1" x14ac:dyDescent="0.3">
      <c r="A48" s="19" t="str">
        <f>IF(OR('Sample release form'!A35="",'Sample release form'!A35="Add lines if needed",'Sample release form'!A35="Stem Genomics",'Sample release form'!A35="Add comments if necessary:",'Sample release form'!A35="*Please specify the target cell type or tissue into which the iPSCs will be differentiated (e.g., neurons, cardiomyocytes, hepatocytes)"),"",ROW()-27)</f>
        <v/>
      </c>
      <c r="B48" s="19" t="str">
        <f>IF(OR('Sample release form'!A35="",'Sample release form'!A35="Add lines if needed",'Sample release form'!A35="Stem Genomics",'Sample release form'!A35="Add comments if necessary:",'Sample release form'!A35="*Please specify the target cell type or tissue into which the iPSCs will be differentiated (e.g., neurons, cardiomyocytes, hepatocytes)"),"",'Sample release form'!A35)</f>
        <v/>
      </c>
      <c r="C48" s="19"/>
      <c r="D48" s="19" t="str">
        <f>IF(OR($B48="",'Sample release form'!B35=""),"",'Sample release form'!B35)</f>
        <v/>
      </c>
      <c r="E48" s="19" t="str">
        <f>IF(OR($B48="",'Sample release form'!C35=""),"",'Sample release form'!C35)</f>
        <v/>
      </c>
      <c r="F48" s="19" t="str">
        <f t="shared" si="0"/>
        <v/>
      </c>
      <c r="G48" s="19" t="str">
        <f t="shared" si="1"/>
        <v/>
      </c>
      <c r="H48" s="19"/>
      <c r="I48" s="19" t="str">
        <f t="shared" si="2"/>
        <v/>
      </c>
      <c r="J48" s="19" t="str">
        <f t="shared" si="3"/>
        <v/>
      </c>
      <c r="K48" s="19"/>
      <c r="L48" s="19" t="str">
        <f>IF(OR($B48="",'Sample release form'!D35=""),"",'Sample release form'!D35)</f>
        <v/>
      </c>
      <c r="M48" s="23" t="str">
        <f>IF(B48="","",'Sample release form'!I35&amp;IF(OR('Sample release form'!J35="",'Sample release form'!J35='Sample release form'!I35),"",IF('Sample release form'!I35="",""," / ")&amp;'Sample release form'!J35))</f>
        <v/>
      </c>
      <c r="N48" s="23" t="str">
        <f>IF(OR($B48="",'Sample release form'!J35=""),"",'Sample release form'!J35)</f>
        <v/>
      </c>
    </row>
    <row r="49" spans="1:14" ht="32.1" customHeight="1" x14ac:dyDescent="0.3">
      <c r="A49" s="19" t="str">
        <f>IF(OR('Sample release form'!A36="",'Sample release form'!A36="Add lines if needed",'Sample release form'!A36="Stem Genomics",'Sample release form'!A36="Add comments if necessary:",'Sample release form'!A36="*Please specify the target cell type or tissue into which the iPSCs will be differentiated (e.g., neurons, cardiomyocytes, hepatocytes)"),"",ROW()-27)</f>
        <v/>
      </c>
      <c r="B49" s="19" t="str">
        <f>IF(OR('Sample release form'!A36="",'Sample release form'!A36="Add lines if needed",'Sample release form'!A36="Stem Genomics",'Sample release form'!A36="Add comments if necessary:",'Sample release form'!A36="*Please specify the target cell type or tissue into which the iPSCs will be differentiated (e.g., neurons, cardiomyocytes, hepatocytes)"),"",'Sample release form'!A36)</f>
        <v/>
      </c>
      <c r="C49" s="19"/>
      <c r="D49" s="19" t="str">
        <f>IF(OR($B49="",'Sample release form'!B36=""),"",'Sample release form'!B36)</f>
        <v/>
      </c>
      <c r="E49" s="19" t="str">
        <f>IF(OR($B49="",'Sample release form'!C36=""),"",'Sample release form'!C36)</f>
        <v/>
      </c>
      <c r="F49" s="19" t="str">
        <f t="shared" si="0"/>
        <v/>
      </c>
      <c r="G49" s="19" t="str">
        <f t="shared" si="1"/>
        <v/>
      </c>
      <c r="H49" s="19"/>
      <c r="I49" s="19" t="str">
        <f t="shared" si="2"/>
        <v/>
      </c>
      <c r="J49" s="19" t="str">
        <f t="shared" si="3"/>
        <v/>
      </c>
      <c r="K49" s="19"/>
      <c r="L49" s="19" t="str">
        <f>IF(OR($B49="",'Sample release form'!D36=""),"",'Sample release form'!D36)</f>
        <v/>
      </c>
      <c r="M49" s="23" t="str">
        <f>IF(B49="","",'Sample release form'!I36&amp;IF(OR('Sample release form'!J36="",'Sample release form'!J36='Sample release form'!I36),"",IF('Sample release form'!I36="",""," / ")&amp;'Sample release form'!J36))</f>
        <v/>
      </c>
      <c r="N49" s="23" t="str">
        <f>IF(OR($B49="",'Sample release form'!J36=""),"",'Sample release form'!J36)</f>
        <v/>
      </c>
    </row>
    <row r="50" spans="1:14" ht="32.1" customHeight="1" x14ac:dyDescent="0.3">
      <c r="A50" s="19" t="str">
        <f>IF(OR('Sample release form'!A37="",'Sample release form'!A37="Add lines if needed",'Sample release form'!A37="Stem Genomics",'Sample release form'!A37="Add comments if necessary:",'Sample release form'!A37="*Please specify the target cell type or tissue into which the iPSCs will be differentiated (e.g., neurons, cardiomyocytes, hepatocytes)"),"",ROW()-27)</f>
        <v/>
      </c>
      <c r="B50" s="19" t="str">
        <f>IF(OR('Sample release form'!A37="",'Sample release form'!A37="Add lines if needed",'Sample release form'!A37="Stem Genomics",'Sample release form'!A37="Add comments if necessary:",'Sample release form'!A37="*Please specify the target cell type or tissue into which the iPSCs will be differentiated (e.g., neurons, cardiomyocytes, hepatocytes)"),"",'Sample release form'!A37)</f>
        <v/>
      </c>
      <c r="C50" s="19"/>
      <c r="D50" s="19" t="str">
        <f>IF(OR($B50="",'Sample release form'!B37=""),"",'Sample release form'!B37)</f>
        <v/>
      </c>
      <c r="E50" s="19" t="str">
        <f>IF(OR($B50="",'Sample release form'!C37=""),"",'Sample release form'!C37)</f>
        <v/>
      </c>
      <c r="F50" s="19" t="str">
        <f t="shared" si="0"/>
        <v/>
      </c>
      <c r="G50" s="19" t="str">
        <f t="shared" si="1"/>
        <v/>
      </c>
      <c r="H50" s="19"/>
      <c r="I50" s="19" t="str">
        <f t="shared" si="2"/>
        <v/>
      </c>
      <c r="J50" s="19" t="str">
        <f t="shared" si="3"/>
        <v/>
      </c>
      <c r="K50" s="19"/>
      <c r="L50" s="19" t="str">
        <f>IF(OR($B50="",'Sample release form'!D37=""),"",'Sample release form'!D37)</f>
        <v/>
      </c>
      <c r="M50" s="23" t="str">
        <f>IF(B50="","",'Sample release form'!I37&amp;IF(OR('Sample release form'!J37="",'Sample release form'!J37='Sample release form'!I37),"",IF('Sample release form'!I37="",""," / ")&amp;'Sample release form'!J37))</f>
        <v/>
      </c>
      <c r="N50" s="23" t="str">
        <f>IF(OR($B50="",'Sample release form'!J37=""),"",'Sample release form'!J37)</f>
        <v/>
      </c>
    </row>
    <row r="51" spans="1:14" ht="32.1" customHeight="1" x14ac:dyDescent="0.3">
      <c r="A51" s="19" t="str">
        <f>IF(OR('Sample release form'!A38="",'Sample release form'!A38="Add lines if needed",'Sample release form'!A38="Stem Genomics",'Sample release form'!A38="Add comments if necessary:",'Sample release form'!A38="*Please specify the target cell type or tissue into which the iPSCs will be differentiated (e.g., neurons, cardiomyocytes, hepatocytes)"),"",ROW()-27)</f>
        <v/>
      </c>
      <c r="B51" s="19" t="str">
        <f>IF(OR('Sample release form'!A38="",'Sample release form'!A38="Add lines if needed",'Sample release form'!A38="Stem Genomics",'Sample release form'!A38="Add comments if necessary:",'Sample release form'!A38="*Please specify the target cell type or tissue into which the iPSCs will be differentiated (e.g., neurons, cardiomyocytes, hepatocytes)"),"",'Sample release form'!A38)</f>
        <v/>
      </c>
      <c r="C51" s="19"/>
      <c r="D51" s="19" t="str">
        <f>IF(OR($B51="",'Sample release form'!B38=""),"",'Sample release form'!B38)</f>
        <v/>
      </c>
      <c r="E51" s="19" t="str">
        <f>IF(OR($B51="",'Sample release form'!C38=""),"",'Sample release form'!C38)</f>
        <v/>
      </c>
      <c r="F51" s="19" t="str">
        <f t="shared" si="0"/>
        <v/>
      </c>
      <c r="G51" s="19" t="str">
        <f t="shared" si="1"/>
        <v/>
      </c>
      <c r="H51" s="19"/>
      <c r="I51" s="19" t="str">
        <f t="shared" si="2"/>
        <v/>
      </c>
      <c r="J51" s="19" t="str">
        <f t="shared" si="3"/>
        <v/>
      </c>
      <c r="K51" s="19"/>
      <c r="L51" s="19" t="str">
        <f>IF(OR($B51="",'Sample release form'!D38=""),"",'Sample release form'!D38)</f>
        <v/>
      </c>
      <c r="M51" s="23" t="str">
        <f>IF(B51="","",'Sample release form'!I38&amp;IF(OR('Sample release form'!J38="",'Sample release form'!J38='Sample release form'!I38),"",IF('Sample release form'!I38="",""," / ")&amp;'Sample release form'!J38))</f>
        <v/>
      </c>
      <c r="N51" s="23" t="str">
        <f>IF(OR($B51="",'Sample release form'!J38=""),"",'Sample release form'!J38)</f>
        <v/>
      </c>
    </row>
    <row r="52" spans="1:14" ht="32.1" customHeight="1" x14ac:dyDescent="0.3">
      <c r="A52" s="19" t="str">
        <f>IF(OR('Sample release form'!A39="",'Sample release form'!A39="Add lines if needed",'Sample release form'!A39="Stem Genomics",'Sample release form'!A39="Add comments if necessary:",'Sample release form'!A39="*Please specify the target cell type or tissue into which the iPSCs will be differentiated (e.g., neurons, cardiomyocytes, hepatocytes)"),"",ROW()-27)</f>
        <v/>
      </c>
      <c r="B52" s="19" t="str">
        <f>IF(OR('Sample release form'!A39="",'Sample release form'!A39="Add lines if needed",'Sample release form'!A39="Stem Genomics",'Sample release form'!A39="Add comments if necessary:",'Sample release form'!A39="*Please specify the target cell type or tissue into which the iPSCs will be differentiated (e.g., neurons, cardiomyocytes, hepatocytes)"),"",'Sample release form'!A39)</f>
        <v/>
      </c>
      <c r="C52" s="19"/>
      <c r="D52" s="19" t="str">
        <f>IF(OR($B52="",'Sample release form'!B39=""),"",'Sample release form'!B39)</f>
        <v/>
      </c>
      <c r="E52" s="19" t="str">
        <f>IF(OR($B52="",'Sample release form'!C39=""),"",'Sample release form'!C39)</f>
        <v/>
      </c>
      <c r="F52" s="19" t="str">
        <f t="shared" si="0"/>
        <v/>
      </c>
      <c r="G52" s="19" t="str">
        <f t="shared" si="1"/>
        <v/>
      </c>
      <c r="H52" s="19"/>
      <c r="I52" s="19" t="str">
        <f t="shared" si="2"/>
        <v/>
      </c>
      <c r="J52" s="19" t="str">
        <f t="shared" si="3"/>
        <v/>
      </c>
      <c r="K52" s="19"/>
      <c r="L52" s="19" t="str">
        <f>IF(OR($B52="",'Sample release form'!D39=""),"",'Sample release form'!D39)</f>
        <v/>
      </c>
      <c r="M52" s="23" t="str">
        <f>IF(B52="","",'Sample release form'!I39&amp;IF(OR('Sample release form'!J39="",'Sample release form'!J39='Sample release form'!I39),"",IF('Sample release form'!I39="",""," / ")&amp;'Sample release form'!J39))</f>
        <v/>
      </c>
      <c r="N52" s="23" t="str">
        <f>IF(OR($B52="",'Sample release form'!J39=""),"",'Sample release form'!J39)</f>
        <v/>
      </c>
    </row>
    <row r="53" spans="1:14" ht="32.1" customHeight="1" x14ac:dyDescent="0.3">
      <c r="A53" s="19" t="str">
        <f>IF(OR('Sample release form'!A40="",'Sample release form'!A40="Add lines if needed",'Sample release form'!A40="Stem Genomics",'Sample release form'!A40="Add comments if necessary:",'Sample release form'!A40="*Please specify the target cell type or tissue into which the iPSCs will be differentiated (e.g., neurons, cardiomyocytes, hepatocytes)"),"",ROW()-27)</f>
        <v/>
      </c>
      <c r="B53" s="19" t="str">
        <f>IF(OR('Sample release form'!A40="",'Sample release form'!A40="Add lines if needed",'Sample release form'!A40="Stem Genomics",'Sample release form'!A40="Add comments if necessary:",'Sample release form'!A40="*Please specify the target cell type or tissue into which the iPSCs will be differentiated (e.g., neurons, cardiomyocytes, hepatocytes)"),"",'Sample release form'!A40)</f>
        <v/>
      </c>
      <c r="C53" s="19"/>
      <c r="D53" s="19" t="str">
        <f>IF(OR($B53="",'Sample release form'!B40=""),"",'Sample release form'!B40)</f>
        <v/>
      </c>
      <c r="E53" s="19" t="str">
        <f>IF(OR($B53="",'Sample release form'!C40=""),"",'Sample release form'!C40)</f>
        <v/>
      </c>
      <c r="F53" s="19" t="str">
        <f t="shared" si="0"/>
        <v/>
      </c>
      <c r="G53" s="19" t="str">
        <f t="shared" si="1"/>
        <v/>
      </c>
      <c r="H53" s="19"/>
      <c r="I53" s="19" t="str">
        <f t="shared" si="2"/>
        <v/>
      </c>
      <c r="J53" s="19" t="str">
        <f t="shared" si="3"/>
        <v/>
      </c>
      <c r="K53" s="19"/>
      <c r="L53" s="19" t="str">
        <f>IF(OR($B53="",'Sample release form'!D40=""),"",'Sample release form'!D40)</f>
        <v/>
      </c>
      <c r="M53" s="23" t="str">
        <f>IF(B53="","",'Sample release form'!I40&amp;IF(OR('Sample release form'!J40="",'Sample release form'!J40='Sample release form'!I40),"",IF('Sample release form'!I40="",""," / ")&amp;'Sample release form'!J40))</f>
        <v/>
      </c>
      <c r="N53" s="23" t="str">
        <f>IF(OR($B53="",'Sample release form'!J40=""),"",'Sample release form'!J40)</f>
        <v/>
      </c>
    </row>
    <row r="54" spans="1:14" ht="32.1" customHeight="1" x14ac:dyDescent="0.3">
      <c r="A54" s="19" t="str">
        <f>IF(OR('Sample release form'!A41="",'Sample release form'!A41="Add lines if needed",'Sample release form'!A41="Stem Genomics",'Sample release form'!A41="Add comments if necessary:",'Sample release form'!A41="*Please specify the target cell type or tissue into which the iPSCs will be differentiated (e.g., neurons, cardiomyocytes, hepatocytes)"),"",ROW()-27)</f>
        <v/>
      </c>
      <c r="B54" s="19" t="str">
        <f>IF(OR('Sample release form'!A41="",'Sample release form'!A41="Add lines if needed",'Sample release form'!A41="Stem Genomics",'Sample release form'!A41="Add comments if necessary:",'Sample release form'!A41="*Please specify the target cell type or tissue into which the iPSCs will be differentiated (e.g., neurons, cardiomyocytes, hepatocytes)"),"",'Sample release form'!A41)</f>
        <v/>
      </c>
      <c r="C54" s="19"/>
      <c r="D54" s="19" t="str">
        <f>IF(OR($B54="",'Sample release form'!B41=""),"",'Sample release form'!B41)</f>
        <v/>
      </c>
      <c r="E54" s="19" t="str">
        <f>IF(OR($B54="",'Sample release form'!C41=""),"",'Sample release form'!C41)</f>
        <v/>
      </c>
      <c r="F54" s="19" t="str">
        <f t="shared" si="0"/>
        <v/>
      </c>
      <c r="G54" s="19" t="str">
        <f t="shared" si="1"/>
        <v/>
      </c>
      <c r="H54" s="19"/>
      <c r="I54" s="19" t="str">
        <f t="shared" si="2"/>
        <v/>
      </c>
      <c r="J54" s="19" t="str">
        <f t="shared" si="3"/>
        <v/>
      </c>
      <c r="K54" s="19"/>
      <c r="L54" s="19" t="str">
        <f>IF(OR($B54="",'Sample release form'!D41=""),"",'Sample release form'!D41)</f>
        <v/>
      </c>
      <c r="M54" s="23" t="str">
        <f>IF(B54="","",'Sample release form'!I41&amp;IF(OR('Sample release form'!J41="",'Sample release form'!J41='Sample release form'!I41),"",IF('Sample release form'!I41="",""," / ")&amp;'Sample release form'!J41))</f>
        <v/>
      </c>
      <c r="N54" s="23" t="str">
        <f>IF(OR($B54="",'Sample release form'!J41=""),"",'Sample release form'!J41)</f>
        <v/>
      </c>
    </row>
    <row r="55" spans="1:14" ht="32.1" customHeight="1" x14ac:dyDescent="0.3">
      <c r="A55" s="19" t="str">
        <f>IF(OR('Sample release form'!A42="",'Sample release form'!A42="Add lines if needed",'Sample release form'!A42="Stem Genomics",'Sample release form'!A42="Add comments if necessary:",'Sample release form'!A42="*Please specify the target cell type or tissue into which the iPSCs will be differentiated (e.g., neurons, cardiomyocytes, hepatocytes)"),"",ROW()-27)</f>
        <v/>
      </c>
      <c r="B55" s="19" t="str">
        <f>IF(OR('Sample release form'!A42="",'Sample release form'!A42="Add lines if needed",'Sample release form'!A42="Stem Genomics",'Sample release form'!A42="Add comments if necessary:",'Sample release form'!A42="*Please specify the target cell type or tissue into which the iPSCs will be differentiated (e.g., neurons, cardiomyocytes, hepatocytes)"),"",'Sample release form'!A42)</f>
        <v/>
      </c>
      <c r="C55" s="19"/>
      <c r="D55" s="19" t="str">
        <f>IF(OR($B55="",'Sample release form'!B42=""),"",'Sample release form'!B42)</f>
        <v/>
      </c>
      <c r="E55" s="19" t="str">
        <f>IF(OR($B55="",'Sample release form'!C42=""),"",'Sample release form'!C42)</f>
        <v/>
      </c>
      <c r="F55" s="19" t="str">
        <f t="shared" si="0"/>
        <v/>
      </c>
      <c r="G55" s="19" t="str">
        <f t="shared" si="1"/>
        <v/>
      </c>
      <c r="H55" s="19"/>
      <c r="I55" s="19" t="str">
        <f t="shared" si="2"/>
        <v/>
      </c>
      <c r="J55" s="19" t="str">
        <f t="shared" si="3"/>
        <v/>
      </c>
      <c r="K55" s="19"/>
      <c r="L55" s="19" t="str">
        <f>IF(OR($B55="",'Sample release form'!D42=""),"",'Sample release form'!D42)</f>
        <v/>
      </c>
      <c r="M55" s="23" t="str">
        <f>IF(B55="","",'Sample release form'!I42&amp;IF(OR('Sample release form'!J42="",'Sample release form'!J42='Sample release form'!I42),"",IF('Sample release form'!I42="",""," / ")&amp;'Sample release form'!J42))</f>
        <v/>
      </c>
      <c r="N55" s="23" t="str">
        <f>IF(OR($B55="",'Sample release form'!J42=""),"",'Sample release form'!J42)</f>
        <v/>
      </c>
    </row>
    <row r="56" spans="1:14" ht="32.1" customHeight="1" x14ac:dyDescent="0.3">
      <c r="A56" s="19" t="str">
        <f>IF(OR('Sample release form'!A43="",'Sample release form'!A43="Add lines if needed",'Sample release form'!A43="Stem Genomics",'Sample release form'!A43="Add comments if necessary:",'Sample release form'!A43="*Please specify the target cell type or tissue into which the iPSCs will be differentiated (e.g., neurons, cardiomyocytes, hepatocytes)"),"",ROW()-27)</f>
        <v/>
      </c>
      <c r="B56" s="19" t="str">
        <f>IF(OR('Sample release form'!A43="",'Sample release form'!A43="Add lines if needed",'Sample release form'!A43="Stem Genomics",'Sample release form'!A43="Add comments if necessary:",'Sample release form'!A43="*Please specify the target cell type or tissue into which the iPSCs will be differentiated (e.g., neurons, cardiomyocytes, hepatocytes)"),"",'Sample release form'!A43)</f>
        <v/>
      </c>
      <c r="C56" s="19"/>
      <c r="D56" s="19" t="str">
        <f>IF(OR($B56="",'Sample release form'!B43=""),"",'Sample release form'!B43)</f>
        <v/>
      </c>
      <c r="E56" s="19" t="str">
        <f>IF(OR($B56="",'Sample release form'!C43=""),"",'Sample release form'!C43)</f>
        <v/>
      </c>
      <c r="F56" s="19" t="str">
        <f t="shared" si="0"/>
        <v/>
      </c>
      <c r="G56" s="19" t="str">
        <f t="shared" si="1"/>
        <v/>
      </c>
      <c r="H56" s="19"/>
      <c r="I56" s="19" t="str">
        <f t="shared" si="2"/>
        <v/>
      </c>
      <c r="J56" s="19" t="str">
        <f t="shared" si="3"/>
        <v/>
      </c>
      <c r="K56" s="19"/>
      <c r="L56" s="19" t="str">
        <f>IF(OR($B56="",'Sample release form'!D43=""),"",'Sample release form'!D43)</f>
        <v/>
      </c>
      <c r="M56" s="23" t="str">
        <f>IF(B56="","",'Sample release form'!I43&amp;IF(OR('Sample release form'!J43="",'Sample release form'!J43='Sample release form'!I43),"",IF('Sample release form'!I43="",""," / ")&amp;'Sample release form'!J43))</f>
        <v/>
      </c>
      <c r="N56" s="23" t="str">
        <f>IF(OR($B56="",'Sample release form'!J43=""),"",'Sample release form'!J43)</f>
        <v/>
      </c>
    </row>
    <row r="57" spans="1:14" ht="32.1" customHeight="1" x14ac:dyDescent="0.3">
      <c r="A57" s="19" t="str">
        <f>IF(OR('Sample release form'!A44="",'Sample release form'!A44="Add lines if needed",'Sample release form'!A44="Stem Genomics",'Sample release form'!A44="Add comments if necessary:",'Sample release form'!A44="*Please specify the target cell type or tissue into which the iPSCs will be differentiated (e.g., neurons, cardiomyocytes, hepatocytes)"),"",ROW()-27)</f>
        <v/>
      </c>
      <c r="B57" s="16" t="str">
        <f>IF(OR('Sample release form'!A44="",'Sample release form'!A44="Add lines if needed",'Sample release form'!A44="Stem Genomics",'Sample release form'!A44="Add comments if necessary:",'Sample release form'!A44="*Please specify the target cell type or tissue into which the iPSCs will be differentiated (e.g., neurons, cardiomyocytes, hepatocytes)"),"",'Sample release form'!A44)</f>
        <v/>
      </c>
      <c r="C57" s="16"/>
      <c r="D57" s="16" t="str">
        <f>IF(OR($B57="",'Sample release form'!B44=""),"",'Sample release form'!B44)</f>
        <v/>
      </c>
      <c r="E57" s="16" t="str">
        <f>IF(OR($B57="",'Sample release form'!C44=""),"",'Sample release form'!C44)</f>
        <v/>
      </c>
      <c r="F57" s="16" t="str">
        <f t="shared" si="0"/>
        <v/>
      </c>
      <c r="G57" s="16" t="str">
        <f t="shared" si="1"/>
        <v/>
      </c>
      <c r="H57" s="16"/>
      <c r="I57" s="16" t="str">
        <f t="shared" si="2"/>
        <v/>
      </c>
      <c r="J57" s="16" t="str">
        <f t="shared" si="3"/>
        <v/>
      </c>
      <c r="K57" s="16"/>
      <c r="L57" s="16" t="str">
        <f>IF(OR($B57="",'Sample release form'!D44=""),"",'Sample release form'!D44)</f>
        <v/>
      </c>
      <c r="M57" s="17" t="str">
        <f>IF(B57="","",'Sample release form'!I44&amp;IF(OR('Sample release form'!J44="",'Sample release form'!J44='Sample release form'!I44),"",IF('Sample release form'!I44="",""," / ")&amp;'Sample release form'!J44))</f>
        <v/>
      </c>
      <c r="N57" s="17" t="str">
        <f>IF(OR($B57="",'Sample release form'!J44=""),"",'Sample release form'!J44)</f>
        <v/>
      </c>
    </row>
    <row r="58" spans="1:14" ht="32.1" customHeight="1" x14ac:dyDescent="0.3">
      <c r="A58" s="19" t="str">
        <f>IF(OR('Sample release form'!A45="",'Sample release form'!A45="Add lines if needed",'Sample release form'!A45="Stem Genomics",'Sample release form'!A45="Add comments if necessary:",'Sample release form'!A45="*Please specify the target cell type or tissue into which the iPSCs will be differentiated (e.g., neurons, cardiomyocytes, hepatocytes)"),"",ROW()-27)</f>
        <v/>
      </c>
      <c r="B58" s="16" t="str">
        <f>IF(OR('Sample release form'!A45="",'Sample release form'!A45="Add lines if needed",'Sample release form'!A45="Stem Genomics",'Sample release form'!A45="Add comments if necessary:",'Sample release form'!A45="*Please specify the target cell type or tissue into which the iPSCs will be differentiated (e.g., neurons, cardiomyocytes, hepatocytes)"),"",'Sample release form'!A45)</f>
        <v/>
      </c>
      <c r="C58" s="16"/>
      <c r="D58" s="16" t="str">
        <f>IF(OR($B58="",'Sample release form'!B45=""),"",'Sample release form'!B45)</f>
        <v/>
      </c>
      <c r="E58" s="16" t="str">
        <f>IF(OR($B58="",'Sample release form'!C45=""),"",'Sample release form'!C45)</f>
        <v/>
      </c>
      <c r="F58" s="16" t="str">
        <f t="shared" si="0"/>
        <v/>
      </c>
      <c r="G58" s="16" t="str">
        <f t="shared" si="1"/>
        <v/>
      </c>
      <c r="H58" s="16"/>
      <c r="I58" s="16" t="str">
        <f t="shared" si="2"/>
        <v/>
      </c>
      <c r="J58" s="16" t="str">
        <f t="shared" si="3"/>
        <v/>
      </c>
      <c r="K58" s="16"/>
      <c r="L58" s="16" t="str">
        <f>IF(OR($B58="",'Sample release form'!D45=""),"",'Sample release form'!D45)</f>
        <v/>
      </c>
      <c r="M58" s="17" t="str">
        <f>IF(B58="","",'Sample release form'!I45&amp;IF(OR('Sample release form'!J45="",'Sample release form'!J45='Sample release form'!I45),"",IF('Sample release form'!I45="",""," / ")&amp;'Sample release form'!J45))</f>
        <v/>
      </c>
      <c r="N58" s="17" t="str">
        <f>IF(OR($B58="",'Sample release form'!J45=""),"",'Sample release form'!J45)</f>
        <v/>
      </c>
    </row>
  </sheetData>
  <sheetProtection algorithmName="SHA-512" hashValue="4uKHtzX9xkf8UdYX69jvd9fmjtb7lNCbfoxm45X2FUjvzFGuefsNM62x+RbRMbXt1a8jcFBpqGJKA6PmvmODPg==" saltValue="aZRnJPnxoP1PYEBwt3Y3uA==" spinCount="100000" sheet="1" objects="1" scenarios="1" selectLockedCells="1" selectUnlockedCells="1"/>
  <mergeCells count="55">
    <mergeCell ref="D22:F22"/>
    <mergeCell ref="A24:M24"/>
    <mergeCell ref="A25:M25"/>
    <mergeCell ref="A26:M26"/>
    <mergeCell ref="A1:M2"/>
    <mergeCell ref="A3:M3"/>
    <mergeCell ref="A4:M4"/>
    <mergeCell ref="A5:M5"/>
    <mergeCell ref="A6:M6"/>
    <mergeCell ref="A20:C20"/>
    <mergeCell ref="D20:F20"/>
    <mergeCell ref="I20:K20"/>
    <mergeCell ref="D21:F21"/>
    <mergeCell ref="I21:K21"/>
    <mergeCell ref="A18:C18"/>
    <mergeCell ref="D18:F18"/>
    <mergeCell ref="G18:I18"/>
    <mergeCell ref="J18:K18"/>
    <mergeCell ref="L18:M18"/>
    <mergeCell ref="A17:C17"/>
    <mergeCell ref="D17:F17"/>
    <mergeCell ref="G17:I17"/>
    <mergeCell ref="J17:K17"/>
    <mergeCell ref="L17:M17"/>
    <mergeCell ref="A16:C16"/>
    <mergeCell ref="D16:F16"/>
    <mergeCell ref="G16:I16"/>
    <mergeCell ref="J16:K16"/>
    <mergeCell ref="L16:M16"/>
    <mergeCell ref="A15:C15"/>
    <mergeCell ref="D15:F15"/>
    <mergeCell ref="G15:I15"/>
    <mergeCell ref="J15:K15"/>
    <mergeCell ref="L15:M15"/>
    <mergeCell ref="A14:C14"/>
    <mergeCell ref="D14:F14"/>
    <mergeCell ref="G14:I14"/>
    <mergeCell ref="J14:K14"/>
    <mergeCell ref="L14:M14"/>
    <mergeCell ref="A13:C13"/>
    <mergeCell ref="D13:F13"/>
    <mergeCell ref="G13:I13"/>
    <mergeCell ref="J13:K13"/>
    <mergeCell ref="L13:M13"/>
    <mergeCell ref="A10:B10"/>
    <mergeCell ref="C10:E10"/>
    <mergeCell ref="F10:G10"/>
    <mergeCell ref="H10:M10"/>
    <mergeCell ref="A12:M12"/>
    <mergeCell ref="A8:M8"/>
    <mergeCell ref="A9:B9"/>
    <mergeCell ref="C9:E9"/>
    <mergeCell ref="F9:G9"/>
    <mergeCell ref="I9:J9"/>
    <mergeCell ref="K9:M9"/>
  </mergeCells>
  <conditionalFormatting sqref="M28:N58">
    <cfRule type="expression" dxfId="3" priority="1">
      <formula>AND($B28&lt;&gt;"",M28=$D$13)</formula>
    </cfRule>
    <cfRule type="expression" dxfId="2" priority="2">
      <formula>AND($B28&lt;&gt;"",M28=$G$13)</formula>
    </cfRule>
    <cfRule type="expression" dxfId="1" priority="3">
      <formula>AND($B28&lt;&gt;"",M28=$J$13)</formula>
    </cfRule>
    <cfRule type="expression" dxfId="0" priority="4">
      <formula>AND($B28&lt;&gt;"",M28=$L$13)</formula>
    </cfRule>
  </conditionalFormatting>
  <printOptions horizontalCentered="1"/>
  <pageMargins left="0.25" right="0.25" top="0.35" bottom="0.35" header="0.15" footer="0.15"/>
  <pageSetup paperSize="8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4F85274B2C3459D4A6E3D6E0D8C2F" ma:contentTypeVersion="10" ma:contentTypeDescription="Create a new document." ma:contentTypeScope="" ma:versionID="3cf670db7d80ac4bcb3ab330f45a57e5">
  <xsd:schema xmlns:xsd="http://www.w3.org/2001/XMLSchema" xmlns:xs="http://www.w3.org/2001/XMLSchema" xmlns:p="http://schemas.microsoft.com/office/2006/metadata/properties" xmlns:ns2="7cf5d8df-03d4-49a9-bcb2-c8cad2d37700" xmlns:ns3="6eade40b-0df3-45df-a93f-d048821c2e62" targetNamespace="http://schemas.microsoft.com/office/2006/metadata/properties" ma:root="true" ma:fieldsID="3296f4c2a1e98af4f3f62dce1d068881" ns2:_="" ns3:_="">
    <xsd:import namespace="7cf5d8df-03d4-49a9-bcb2-c8cad2d37700"/>
    <xsd:import namespace="6eade40b-0df3-45df-a93f-d048821c2e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5d8df-03d4-49a9-bcb2-c8cad2d37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e835984-120c-43f0-9c98-792d18c14b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e40b-0df3-45df-a93f-d048821c2e62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68071aa-a6d3-477f-a594-93e7358fed6f}" ma:internalName="TaxCatchAll" ma:showField="CatchAllData" ma:web="6eade40b-0df3-45df-a93f-d048821c2e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f5d8df-03d4-49a9-bcb2-c8cad2d37700">
      <Terms xmlns="http://schemas.microsoft.com/office/infopath/2007/PartnerControls"/>
    </lcf76f155ced4ddcb4097134ff3c332f>
    <TaxCatchAll xmlns="6eade40b-0df3-45df-a93f-d048821c2e62" xsi:nil="true"/>
  </documentManagement>
</p:properties>
</file>

<file path=customXml/itemProps1.xml><?xml version="1.0" encoding="utf-8"?>
<ds:datastoreItem xmlns:ds="http://schemas.openxmlformats.org/officeDocument/2006/customXml" ds:itemID="{AAA91BAD-9189-4B26-BE45-4284CDDC18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3F267E-30C9-4B29-A942-544DF7BF274C}"/>
</file>

<file path=customXml/itemProps3.xml><?xml version="1.0" encoding="utf-8"?>
<ds:datastoreItem xmlns:ds="http://schemas.openxmlformats.org/officeDocument/2006/customXml" ds:itemID="{0C3C4E7A-DE63-4456-BF76-CCCD60180E1B}">
  <ds:schemaRefs>
    <ds:schemaRef ds:uri="http://schemas.microsoft.com/office/2006/metadata/properties"/>
    <ds:schemaRef ds:uri="http://schemas.microsoft.com/office/infopath/2007/PartnerControls"/>
    <ds:schemaRef ds:uri="12e3d316-b9d0-451b-a187-bb11cd38997f"/>
    <ds:schemaRef ds:uri="82a5954c-c722-4264-a34f-1571cf3a847c"/>
    <ds:schemaRef ds:uri="7cf5d8df-03d4-49a9-bcb2-c8cad2d37700"/>
    <ds:schemaRef ds:uri="6eade40b-0df3-45df-a93f-d048821c2e6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Sample release form</vt:lpstr>
      <vt:lpstr>Sequencing information</vt:lpstr>
      <vt:lpstr>'Sample release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nicolas.chapal</dc:creator>
  <cp:keywords/>
  <dc:description/>
  <cp:lastModifiedBy>Patricia Baptista</cp:lastModifiedBy>
  <cp:revision/>
  <dcterms:created xsi:type="dcterms:W3CDTF">2018-05-23T08:22:54Z</dcterms:created>
  <dcterms:modified xsi:type="dcterms:W3CDTF">2026-10-21T08:27:48Z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0x010100F184F85274B2C3459D4A6E3D6E0D8C2F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